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20" windowWidth="14160" windowHeight="9120" tabRatio="749" activeTab="2"/>
  </bookViews>
  <sheets>
    <sheet name="cover" sheetId="1" r:id="rId1"/>
    <sheet name="TOC" sheetId="2" r:id="rId2"/>
    <sheet name="1" sheetId="3" r:id="rId3"/>
    <sheet name="dpic" sheetId="4" r:id="rId4"/>
    <sheet name="dpoc" sheetId="5" r:id="rId5"/>
    <sheet name="_finned" sheetId="6" r:id="rId6"/>
    <sheet name="dpcd" sheetId="7" r:id="rId7"/>
    <sheet name="dpboil" sheetId="8" r:id="rId8"/>
    <sheet name="form" sheetId="9" r:id="rId9"/>
    <sheet name="0" sheetId="10" r:id="rId10"/>
  </sheets>
  <definedNames>
    <definedName name="coname">'cover'!$T$63</definedName>
    <definedName name="cosymbol">'cover'!$A$63</definedName>
    <definedName name="docno">'cover'!$Q$1</definedName>
    <definedName name="_xlnm.Print_Area" localSheetId="5">'_finned'!$A$1:$AH$75</definedName>
    <definedName name="_xlnm.Print_Area" localSheetId="9">'0'!$A$1:$AH$75</definedName>
    <definedName name="_xlnm.Print_Area" localSheetId="2">'1'!$A$1:$AH$75</definedName>
    <definedName name="_xlnm.Print_Area" localSheetId="0">'cover'!$A$1:$T$63</definedName>
    <definedName name="_xlnm.Print_Area" localSheetId="7">'dpboil'!$A$1:$AH$75</definedName>
    <definedName name="_xlnm.Print_Area" localSheetId="6">'dpcd'!$A$1:$AH$75</definedName>
    <definedName name="_xlnm.Print_Area" localSheetId="3">'dpic'!$A$1:$AH$75</definedName>
    <definedName name="_xlnm.Print_Area" localSheetId="4">'dpoc'!$A$1:$AH$75</definedName>
    <definedName name="_xlnm.Print_Area" localSheetId="8">'form'!$A$1:$AH$75</definedName>
    <definedName name="_xlnm.Print_Area" localSheetId="1">'TOC'!$A$1:$AB$63</definedName>
    <definedName name="sheetqty">'1'!$AG$4</definedName>
    <definedName name="title">'cover'!$F$12</definedName>
    <definedName name="title2">'cover'!$F$10</definedName>
    <definedName name="toc1">'1'!$D$8</definedName>
    <definedName name="toc2">'dpic'!$D$8</definedName>
    <definedName name="toc3">'dpoc'!$D$8</definedName>
    <definedName name="toc32" localSheetId="5">'_finned'!$E$56</definedName>
    <definedName name="toc32" localSheetId="4">'dpoc'!$E$37</definedName>
    <definedName name="toc4">'dpcd'!$D$8</definedName>
    <definedName name="toc5">'dpboil'!$D$8</definedName>
  </definedNames>
  <calcPr fullCalcOnLoad="1"/>
</workbook>
</file>

<file path=xl/comments10.xml><?xml version="1.0" encoding="utf-8"?>
<comments xmlns="http://schemas.openxmlformats.org/spreadsheetml/2006/main">
  <authors>
    <author>MASTER</author>
  </authors>
  <commentList>
    <comment ref="AJ4" authorId="0">
      <text>
        <r>
          <rPr>
            <b/>
            <sz val="8"/>
            <rFont val="Arial"/>
            <family val="2"/>
          </rPr>
          <t xml:space="preserve">Cell is filled !
</t>
        </r>
      </text>
    </comment>
  </commentList>
</comments>
</file>

<file path=xl/comments3.xml><?xml version="1.0" encoding="utf-8"?>
<comments xmlns="http://schemas.openxmlformats.org/spreadsheetml/2006/main">
  <authors>
    <author>MASTER</author>
  </authors>
  <commentList>
    <comment ref="AJ4" authorId="0">
      <text>
        <r>
          <rPr>
            <b/>
            <sz val="8"/>
            <rFont val="Arial"/>
            <family val="2"/>
          </rPr>
          <t xml:space="preserve">Cell is filled !
</t>
        </r>
      </text>
    </comment>
  </commentList>
</comments>
</file>

<file path=xl/comments4.xml><?xml version="1.0" encoding="utf-8"?>
<comments xmlns="http://schemas.openxmlformats.org/spreadsheetml/2006/main">
  <authors>
    <author>MASTER</author>
  </authors>
  <commentList>
    <comment ref="AJ4" authorId="0">
      <text>
        <r>
          <rPr>
            <b/>
            <sz val="8"/>
            <rFont val="Arial"/>
            <family val="2"/>
          </rPr>
          <t xml:space="preserve">Cell is filled !
</t>
        </r>
      </text>
    </comment>
  </commentList>
</comments>
</file>

<file path=xl/comments5.xml><?xml version="1.0" encoding="utf-8"?>
<comments xmlns="http://schemas.openxmlformats.org/spreadsheetml/2006/main">
  <authors>
    <author>MASTER</author>
  </authors>
  <commentList>
    <comment ref="AJ4" authorId="0">
      <text>
        <r>
          <rPr>
            <b/>
            <sz val="8"/>
            <rFont val="Arial"/>
            <family val="2"/>
          </rPr>
          <t xml:space="preserve">Cell is filled !
</t>
        </r>
      </text>
    </comment>
  </commentList>
</comments>
</file>

<file path=xl/comments6.xml><?xml version="1.0" encoding="utf-8"?>
<comments xmlns="http://schemas.openxmlformats.org/spreadsheetml/2006/main">
  <authors>
    <author>MASTER</author>
  </authors>
  <commentList>
    <comment ref="AJ4" authorId="0">
      <text>
        <r>
          <rPr>
            <b/>
            <sz val="8"/>
            <rFont val="Arial"/>
            <family val="2"/>
          </rPr>
          <t xml:space="preserve">Cell is filled !
</t>
        </r>
      </text>
    </comment>
  </commentList>
</comments>
</file>

<file path=xl/comments7.xml><?xml version="1.0" encoding="utf-8"?>
<comments xmlns="http://schemas.openxmlformats.org/spreadsheetml/2006/main">
  <authors>
    <author>MASTER</author>
  </authors>
  <commentList>
    <comment ref="AJ4" authorId="0">
      <text>
        <r>
          <rPr>
            <b/>
            <sz val="8"/>
            <rFont val="Arial"/>
            <family val="2"/>
          </rPr>
          <t xml:space="preserve">Cell is filled !
</t>
        </r>
      </text>
    </comment>
  </commentList>
</comments>
</file>

<file path=xl/comments8.xml><?xml version="1.0" encoding="utf-8"?>
<comments xmlns="http://schemas.openxmlformats.org/spreadsheetml/2006/main">
  <authors>
    <author>MASTER</author>
  </authors>
  <commentList>
    <comment ref="AJ4" authorId="0">
      <text>
        <r>
          <rPr>
            <b/>
            <sz val="8"/>
            <rFont val="Arial"/>
            <family val="2"/>
          </rPr>
          <t xml:space="preserve">Cell is filled !
</t>
        </r>
      </text>
    </comment>
  </commentList>
</comments>
</file>

<file path=xl/comments9.xml><?xml version="1.0" encoding="utf-8"?>
<comments xmlns="http://schemas.openxmlformats.org/spreadsheetml/2006/main">
  <authors>
    <author>MASTER</author>
  </authors>
  <commentList>
    <comment ref="AJ4" authorId="0">
      <text>
        <r>
          <rPr>
            <b/>
            <sz val="8"/>
            <rFont val="Arial"/>
            <family val="2"/>
          </rPr>
          <t xml:space="preserve">Cell is filled !
</t>
        </r>
      </text>
    </comment>
  </commentList>
</comments>
</file>

<file path=xl/sharedStrings.xml><?xml version="1.0" encoding="utf-8"?>
<sst xmlns="http://schemas.openxmlformats.org/spreadsheetml/2006/main" count="460" uniqueCount="273">
  <si>
    <t>1.</t>
  </si>
  <si>
    <t>2.</t>
  </si>
  <si>
    <t>3.</t>
  </si>
  <si>
    <t xml:space="preserve"> Rev.</t>
  </si>
  <si>
    <t xml:space="preserve"> Sheet No.</t>
  </si>
  <si>
    <t>of</t>
  </si>
  <si>
    <t>Doc. No.</t>
  </si>
  <si>
    <t>S. J. Lee</t>
  </si>
  <si>
    <t>Rev.</t>
  </si>
  <si>
    <t>Date</t>
  </si>
  <si>
    <t>Description</t>
  </si>
  <si>
    <t>Prepared</t>
  </si>
  <si>
    <t>Reviewed</t>
  </si>
  <si>
    <t>Approved</t>
  </si>
  <si>
    <t>Homepage</t>
  </si>
  <si>
    <t>E-mail</t>
  </si>
  <si>
    <t xml:space="preserve"> NTES</t>
  </si>
  <si>
    <t>www.ntes.co.kr</t>
  </si>
  <si>
    <t>ntes@ntes.co.kr</t>
  </si>
  <si>
    <t xml:space="preserve"> Doc. No.</t>
  </si>
  <si>
    <t xml:space="preserve"> Date</t>
  </si>
  <si>
    <t>T a b l e     of     C o n t e n t s</t>
  </si>
  <si>
    <t xml:space="preserve">  Doc. No.</t>
  </si>
  <si>
    <t xml:space="preserve">  Date</t>
  </si>
  <si>
    <t xml:space="preserve">  Revision</t>
  </si>
  <si>
    <t xml:space="preserve">  Sheet No.</t>
  </si>
  <si>
    <t>of</t>
  </si>
  <si>
    <t>1.</t>
  </si>
  <si>
    <t>Aaaaaa</t>
  </si>
  <si>
    <t>0.</t>
  </si>
  <si>
    <t>2011.    1.    5.</t>
  </si>
  <si>
    <t>나 래 열 기 술</t>
  </si>
  <si>
    <t>sheets with a cover</t>
  </si>
  <si>
    <t>Total</t>
  </si>
  <si>
    <t>Technical   Guide</t>
  </si>
  <si>
    <t>Technical   Material</t>
  </si>
  <si>
    <t xml:space="preserve">   1st Issue.</t>
  </si>
  <si>
    <t xml:space="preserve">Narai  Thermal  Engineering  Services </t>
  </si>
  <si>
    <t xml:space="preserve">  Doc. No.</t>
  </si>
  <si>
    <t xml:space="preserve">  Date</t>
  </si>
  <si>
    <t xml:space="preserve">  Revision</t>
  </si>
  <si>
    <t xml:space="preserve">  Sheet No.</t>
  </si>
  <si>
    <t>of</t>
  </si>
  <si>
    <t>Aaaaaa</t>
  </si>
  <si>
    <t>x</t>
  </si>
  <si>
    <t>x.</t>
  </si>
  <si>
    <t>x.1</t>
  </si>
  <si>
    <t>sheetqty</t>
  </si>
  <si>
    <t>Lee</t>
  </si>
  <si>
    <t>LSJ</t>
  </si>
  <si>
    <t>2008.  1.  10.</t>
  </si>
  <si>
    <t xml:space="preserve">   Updated.</t>
  </si>
  <si>
    <t>Forced Convection, Internal Flow</t>
  </si>
  <si>
    <t>Laminar Flow</t>
  </si>
  <si>
    <t>Turbulent Flow</t>
  </si>
  <si>
    <t>Introduction</t>
  </si>
  <si>
    <t>2018.    5.    10.</t>
  </si>
  <si>
    <t>2019.  5.  5.</t>
  </si>
  <si>
    <t>2019.    5.    5.</t>
  </si>
  <si>
    <t>δ</t>
  </si>
  <si>
    <t>Physical Mechanism</t>
  </si>
  <si>
    <t>=</t>
  </si>
  <si>
    <t>Tube Thickness</t>
  </si>
  <si>
    <t>SL</t>
  </si>
  <si>
    <t>Velocity Boundary Layer</t>
  </si>
  <si>
    <t>&gt;</t>
  </si>
  <si>
    <t>Entrance Length</t>
  </si>
  <si>
    <t>Le</t>
  </si>
  <si>
    <t>~</t>
  </si>
  <si>
    <t>Red</t>
  </si>
  <si>
    <t>Where,</t>
  </si>
  <si>
    <t>Tube ID</t>
  </si>
  <si>
    <t>Re</t>
  </si>
  <si>
    <t>Fully developed region</t>
  </si>
  <si>
    <t>*</t>
  </si>
  <si>
    <t>Boundary Layer</t>
  </si>
  <si>
    <t>&gt;=</t>
  </si>
  <si>
    <t>&lt;</t>
  </si>
  <si>
    <t>μ</t>
  </si>
  <si>
    <t>g</t>
  </si>
  <si>
    <t>-</t>
  </si>
  <si>
    <t>)</t>
  </si>
  <si>
    <t>Condition</t>
  </si>
  <si>
    <t>:</t>
  </si>
  <si>
    <t>Re</t>
  </si>
  <si>
    <t>^</t>
  </si>
  <si>
    <t>/</t>
  </si>
  <si>
    <t xml:space="preserve">  Doc. No.</t>
  </si>
  <si>
    <t xml:space="preserve">  Date</t>
  </si>
  <si>
    <t xml:space="preserve">  Revision</t>
  </si>
  <si>
    <t xml:space="preserve">  Sheet No.</t>
  </si>
  <si>
    <t>In-line</t>
  </si>
  <si>
    <t>Staggered</t>
  </si>
  <si>
    <t>SD</t>
  </si>
  <si>
    <t>ST</t>
  </si>
  <si>
    <t>+</t>
  </si>
  <si>
    <t>2019.    5.    5.</t>
  </si>
  <si>
    <t>In-line</t>
  </si>
  <si>
    <t>Staggered</t>
  </si>
  <si>
    <t>Tube Arrangement</t>
  </si>
  <si>
    <t>SD</t>
  </si>
  <si>
    <t>SL</t>
  </si>
  <si>
    <t>=</t>
  </si>
  <si>
    <t>Re</t>
  </si>
  <si>
    <t>^</t>
  </si>
  <si>
    <t>(</t>
  </si>
  <si>
    <t>Tube OD</t>
  </si>
  <si>
    <t>Fin OD</t>
  </si>
  <si>
    <t>Fin Thick</t>
  </si>
  <si>
    <t>Fin Height</t>
  </si>
  <si>
    <t>Fin Pitch</t>
  </si>
  <si>
    <t>Fin Q'ty per Inch</t>
  </si>
  <si>
    <t>Fin Q'ty per Meter</t>
  </si>
  <si>
    <t>in</t>
  </si>
  <si>
    <t>mm</t>
  </si>
  <si>
    <t>m2</t>
  </si>
  <si>
    <t>^2</t>
  </si>
  <si>
    <t>]  x</t>
  </si>
  <si>
    <t>/  10^6</t>
  </si>
  <si>
    <t>Area</t>
  </si>
  <si>
    <t xml:space="preserve">^2 </t>
  </si>
  <si>
    <t>2 x (</t>
  </si>
  <si>
    <t>π</t>
  </si>
  <si>
    <t>af</t>
  </si>
  <si>
    <t>ar</t>
  </si>
  <si>
    <t>ao</t>
  </si>
  <si>
    <t>Raoi</t>
  </si>
  <si>
    <t>Raob</t>
  </si>
  <si>
    <t>ai</t>
  </si>
  <si>
    <t>ab</t>
  </si>
  <si>
    <t>Circular Finned Tube</t>
  </si>
  <si>
    <t>π</t>
  </si>
  <si>
    <t>x (</t>
  </si>
  <si>
    <t>) /10^6</t>
  </si>
  <si>
    <t>+</t>
  </si>
  <si>
    <r>
      <t xml:space="preserve">[   </t>
    </r>
    <r>
      <rPr>
        <sz val="8"/>
        <rFont val="돋움"/>
        <family val="3"/>
      </rPr>
      <t>π</t>
    </r>
    <r>
      <rPr>
        <sz val="8"/>
        <rFont val="Arial"/>
        <family val="2"/>
      </rPr>
      <t xml:space="preserve"> / 4   x</t>
    </r>
  </si>
  <si>
    <t>for</t>
  </si>
  <si>
    <t>)  ^</t>
  </si>
  <si>
    <t>Briggs and Young Correlation</t>
  </si>
  <si>
    <t>Gmax</t>
  </si>
  <si>
    <t>G0</t>
  </si>
  <si>
    <t>tf</t>
  </si>
  <si>
    <t>Pf</t>
  </si>
  <si>
    <t>ID</t>
  </si>
  <si>
    <t>OD</t>
  </si>
  <si>
    <t>Df</t>
  </si>
  <si>
    <t>Hf</t>
  </si>
  <si>
    <t>FPI</t>
  </si>
  <si>
    <t>FPM</t>
  </si>
  <si>
    <t>G0</t>
  </si>
  <si>
    <t>ID</t>
  </si>
  <si>
    <t>OD</t>
  </si>
  <si>
    <t>t</t>
  </si>
  <si>
    <t>Hydraulic  Fundamentals</t>
  </si>
  <si>
    <t>TM - HDF - 100</t>
  </si>
  <si>
    <t>Forced Convection, External Flow</t>
  </si>
  <si>
    <t>Plain Tube Bank in Cross Flow</t>
  </si>
  <si>
    <t>f</t>
  </si>
  <si>
    <t>Pressure Drop</t>
  </si>
  <si>
    <t>dP</t>
  </si>
  <si>
    <t>ρ</t>
  </si>
  <si>
    <t>Nr</t>
  </si>
  <si>
    <t>cf</t>
  </si>
  <si>
    <t>(</t>
  </si>
  <si>
    <t>)  ^</t>
  </si>
  <si>
    <t>]</t>
  </si>
  <si>
    <t>Jakob Correlation</t>
  </si>
  <si>
    <t>4  [</t>
  </si>
  <si>
    <t>Friction Factor</t>
  </si>
  <si>
    <t>f</t>
  </si>
  <si>
    <t>Smooth Tube</t>
  </si>
  <si>
    <t>Rough Tube</t>
  </si>
  <si>
    <t>Pressure Drop</t>
  </si>
  <si>
    <t>Correction Factor for Local Property Variation</t>
  </si>
  <si>
    <t>Correlation by Kays-London</t>
  </si>
  <si>
    <t>Liquid</t>
  </si>
  <si>
    <t>(  μb / μw  )</t>
  </si>
  <si>
    <t>p</t>
  </si>
  <si>
    <t>Vapor</t>
  </si>
  <si>
    <t>Tb</t>
  </si>
  <si>
    <t>) ^</t>
  </si>
  <si>
    <t>Tw</t>
  </si>
  <si>
    <t>Hot Fluid</t>
  </si>
  <si>
    <t>Cold Fluid</t>
  </si>
  <si>
    <t>x</t>
  </si>
  <si>
    <t>g</t>
  </si>
  <si>
    <t>L</t>
  </si>
  <si>
    <t>ID</t>
  </si>
  <si>
    <t>G^2</t>
  </si>
  <si>
    <t>dP</t>
  </si>
  <si>
    <t>4.</t>
  </si>
  <si>
    <t>5.</t>
  </si>
  <si>
    <t xml:space="preserve">  Doc. No.</t>
  </si>
  <si>
    <t xml:space="preserve">  Date</t>
  </si>
  <si>
    <t xml:space="preserve">  Revision</t>
  </si>
  <si>
    <t xml:space="preserve">  Sheet No.</t>
  </si>
  <si>
    <t>of</t>
  </si>
  <si>
    <t>Forced Convection Boiling</t>
  </si>
  <si>
    <t>In-tube Condensation</t>
  </si>
  <si>
    <t>=</t>
  </si>
  <si>
    <t>^</t>
  </si>
  <si>
    <t>Φ</t>
  </si>
  <si>
    <t>x</t>
  </si>
  <si>
    <t>ΔPfl</t>
  </si>
  <si>
    <t>ρ</t>
  </si>
  <si>
    <t>=</t>
  </si>
  <si>
    <t>[</t>
  </si>
  <si>
    <t>+</t>
  </si>
  <si>
    <t>(</t>
  </si>
  <si>
    <t>)  ^</t>
  </si>
  <si>
    <t>]  ^</t>
  </si>
  <si>
    <t>X</t>
  </si>
  <si>
    <t>Martinelli Parameter</t>
  </si>
  <si>
    <t>Friction Loss</t>
  </si>
  <si>
    <t>Friction Loss based on Liquid Properties</t>
  </si>
  <si>
    <t>Acceleration Loss</t>
  </si>
  <si>
    <t>ΔPftp</t>
  </si>
  <si>
    <t>ΔPatp</t>
  </si>
  <si>
    <t>[</t>
  </si>
  <si>
    <t>gc</t>
  </si>
  <si>
    <t>(</t>
  </si>
  <si>
    <t>Gl</t>
  </si>
  <si>
    <t>Rl</t>
  </si>
  <si>
    <t>ρl</t>
  </si>
  <si>
    <t>+</t>
  </si>
  <si>
    <t>Gv</t>
  </si>
  <si>
    <t>Rv</t>
  </si>
  <si>
    <t>ρv</t>
  </si>
  <si>
    <t>-</t>
  </si>
  <si>
    <t>out</t>
  </si>
  <si>
    <t>inlet</t>
  </si>
  <si>
    <t>Static Head Loss</t>
  </si>
  <si>
    <t>ΔPstp</t>
  </si>
  <si>
    <t>Mean Density</t>
  </si>
  <si>
    <t>ρl</t>
  </si>
  <si>
    <t>/</t>
  </si>
  <si>
    <t>ρv</t>
  </si>
  <si>
    <t>)</t>
  </si>
  <si>
    <t>ln(</t>
  </si>
  <si>
    <t>)  ]</t>
  </si>
  <si>
    <t>ρm</t>
  </si>
  <si>
    <t>ΔH</t>
  </si>
  <si>
    <t>Where,</t>
  </si>
  <si>
    <t>Hight Difference</t>
  </si>
  <si>
    <t>Contraction and Expansion</t>
  </si>
  <si>
    <t>Contraction</t>
  </si>
  <si>
    <t>ΔPctp</t>
  </si>
  <si>
    <t>Expansion</t>
  </si>
  <si>
    <t>ΔPetp</t>
  </si>
  <si>
    <t>Flow Area</t>
  </si>
  <si>
    <t>A1</t>
  </si>
  <si>
    <t>A2</t>
  </si>
  <si>
    <t>) ^</t>
  </si>
  <si>
    <t>Rv</t>
  </si>
  <si>
    <t>)  ^</t>
  </si>
  <si>
    <t>]</t>
  </si>
  <si>
    <t>x^2</t>
  </si>
  <si>
    <t>]  [</t>
  </si>
  <si>
    <t>Kc</t>
  </si>
  <si>
    <t>Ke</t>
  </si>
  <si>
    <t>g</t>
  </si>
  <si>
    <t>Gt2</t>
  </si>
  <si>
    <t>Gt1</t>
  </si>
  <si>
    <t>Later</t>
  </si>
  <si>
    <t>References in english only are listed as below.</t>
  </si>
  <si>
    <t>Practical correlations for hydraulic calculations are summarized in this material.</t>
  </si>
  <si>
    <t>Fundamentals of Heat and Mass Transfer, 4th Edition, John Wiley &amp; Sons</t>
  </si>
  <si>
    <t>Engineering Heat Transfer, West Publishing Company</t>
  </si>
  <si>
    <t>Perry's Chemical Engineers' Handbook, 7th Edition</t>
  </si>
  <si>
    <t>Handbook of Heat Transfer, 3rd Edition, Mcgraw-hill</t>
  </si>
  <si>
    <t>Koo Equation</t>
  </si>
  <si>
    <t>TEMA Standards, 9th Edition</t>
  </si>
  <si>
    <t>Steam, its generation and use, Edition 41</t>
  </si>
</sst>
</file>

<file path=xl/styles.xml><?xml version="1.0" encoding="utf-8"?>
<styleSheet xmlns="http://schemas.openxmlformats.org/spreadsheetml/2006/main">
  <numFmts count="50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&quot;#,##0_);\(&quot; &quot;#,##0\)"/>
    <numFmt numFmtId="177" formatCode="&quot; &quot;#,##0_);[Red]\(&quot; &quot;#,##0\)"/>
    <numFmt numFmtId="178" formatCode="&quot; &quot;#,##0.00_);\(&quot; &quot;#,##0.00\)"/>
    <numFmt numFmtId="179" formatCode="&quot; &quot;#,##0.00_);[Red]\(&quot; &quot;#,##0.00\)"/>
    <numFmt numFmtId="180" formatCode="_(&quot; &quot;* #,##0_);_(&quot; &quot;* \(#,##0\);_(&quot; &quot;* &quot;-&quot;_);_(@_)"/>
    <numFmt numFmtId="181" formatCode="_(* #,##0_);_(* \(#,##0\);_(* &quot;-&quot;_);_(@_)"/>
    <numFmt numFmtId="182" formatCode="_(&quot; &quot;* #,##0.00_);_(&quot; &quot;* \(#,##0.00\);_(&quot; &quot;* &quot;-&quot;??_);_(@_)"/>
    <numFmt numFmtId="183" formatCode="_(* #,##0.00_);_(* \(#,##0.00\);_(* &quot;-&quot;??_);_(@_)"/>
    <numFmt numFmtId="184" formatCode="0.000_ "/>
    <numFmt numFmtId="185" formatCode="0.00_ "/>
    <numFmt numFmtId="186" formatCode="0.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 &quot;\&quot;* #,##0_ ;_ &quot;\&quot;* \-#,##0_ ;_ &quot;\&quot;* &quot;-&quot;_ ;_ @_ "/>
    <numFmt numFmtId="192" formatCode="_ * #,##0_ ;_ * \-#,##0_ ;_ * &quot;-&quot;_ ;_ @_ "/>
    <numFmt numFmtId="193" formatCode="_ &quot;\&quot;* #,##0.00_ ;_ &quot;\&quot;* \-#,##0.00_ ;_ &quot;\&quot;* &quot;-&quot;??_ ;_ @_ "/>
    <numFmt numFmtId="194" formatCode="_ * #,##0.00_ ;_ * \-#,##0.00_ ;_ * &quot;-&quot;??_ ;_ @_ "/>
    <numFmt numFmtId="195" formatCode="&quot;\&quot;#,##0;&quot;\&quot;&quot;\&quot;&quot;\&quot;&quot;\&quot;&quot;\&quot;&quot;\&quot;&quot;\&quot;&quot;\&quot;\-#,##0"/>
    <numFmt numFmtId="196" formatCode="&quot;\&quot;#,##0.00;&quot;\&quot;&quot;\&quot;&quot;\&quot;&quot;\&quot;&quot;\&quot;&quot;\&quot;&quot;\&quot;&quot;\&quot;\-#,##0.00"/>
    <numFmt numFmtId="197" formatCode="[$-412]AM/PM\ h:mm:ss"/>
    <numFmt numFmtId="198" formatCode="mm&quot;월&quot;\ dd&quot;일&quot;"/>
    <numFmt numFmtId="199" formatCode="0_ "/>
    <numFmt numFmtId="200" formatCode="0.0"/>
    <numFmt numFmtId="201" formatCode="0.0000000"/>
    <numFmt numFmtId="202" formatCode="0.000000"/>
    <numFmt numFmtId="203" formatCode="0.00000"/>
    <numFmt numFmtId="204" formatCode="0.00000000"/>
    <numFmt numFmtId="205" formatCode="0.0000"/>
    <numFmt numFmtId="206" formatCode="0.000"/>
    <numFmt numFmtId="207" formatCode="#,##0_ "/>
    <numFmt numFmtId="208" formatCode="0.000E+00"/>
    <numFmt numFmtId="209" formatCode="0.00000_ "/>
    <numFmt numFmtId="210" formatCode="0.E+00"/>
    <numFmt numFmtId="211" formatCode="0.0E+00"/>
    <numFmt numFmtId="212" formatCode="#,##0_);[Red]\(#,##0\)"/>
    <numFmt numFmtId="213" formatCode="#,##0.0_ "/>
  </numFmts>
  <fonts count="20">
    <font>
      <sz val="11"/>
      <name val="돋움"/>
      <family val="3"/>
    </font>
    <font>
      <sz val="8"/>
      <name val="돋움"/>
      <family val="3"/>
    </font>
    <font>
      <sz val="12"/>
      <name val="뼻뮝"/>
      <family val="1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10"/>
      <color indexed="12"/>
      <name val="Arial"/>
      <family val="2"/>
    </font>
    <font>
      <b/>
      <u val="single"/>
      <sz val="8"/>
      <color indexed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6"/>
      <color indexed="10"/>
      <name val="Arial"/>
      <family val="2"/>
    </font>
    <font>
      <b/>
      <sz val="14"/>
      <name val="Arial"/>
      <family val="2"/>
    </font>
    <font>
      <b/>
      <sz val="16"/>
      <name val="궁서체"/>
      <family val="1"/>
    </font>
    <font>
      <u val="single"/>
      <sz val="8"/>
      <name val="Arial"/>
      <family val="2"/>
    </font>
    <font>
      <b/>
      <u val="single"/>
      <sz val="8"/>
      <name val="Arial"/>
      <family val="2"/>
    </font>
    <font>
      <b/>
      <sz val="8"/>
      <name val="돋움"/>
      <family val="3"/>
    </font>
    <font>
      <sz val="7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 horizontal="right"/>
    </xf>
    <xf numFmtId="0" fontId="6" fillId="0" borderId="4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5" xfId="0" applyFont="1" applyBorder="1" applyAlignment="1">
      <alignment/>
    </xf>
    <xf numFmtId="0" fontId="6" fillId="0" borderId="4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49" fontId="6" fillId="0" borderId="0" xfId="0" applyNumberFormat="1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10" fillId="0" borderId="0" xfId="24" applyFont="1" applyBorder="1" applyAlignment="1">
      <alignment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3" xfId="0" applyFont="1" applyBorder="1" applyAlignment="1">
      <alignment horizontal="right"/>
    </xf>
    <xf numFmtId="0" fontId="6" fillId="0" borderId="3" xfId="0" applyFont="1" applyBorder="1" applyAlignment="1">
      <alignment horizontal="left" vertical="center"/>
    </xf>
    <xf numFmtId="0" fontId="16" fillId="0" borderId="0" xfId="0" applyFont="1" applyAlignment="1">
      <alignment/>
    </xf>
    <xf numFmtId="0" fontId="17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1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0" fontId="16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49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9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11" fillId="0" borderId="2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9" fillId="0" borderId="2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4" xfId="0" applyFont="1" applyBorder="1" applyAlignment="1">
      <alignment horizontal="center"/>
    </xf>
    <xf numFmtId="207" fontId="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207" fontId="5" fillId="0" borderId="0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6" fillId="0" borderId="28" xfId="0" applyFont="1" applyBorder="1" applyAlignment="1">
      <alignment horizontal="center"/>
    </xf>
    <xf numFmtId="207" fontId="6" fillId="0" borderId="10" xfId="0" applyNumberFormat="1" applyFont="1" applyBorder="1" applyAlignment="1">
      <alignment horizontal="center"/>
    </xf>
    <xf numFmtId="207" fontId="5" fillId="0" borderId="10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</cellXfs>
  <cellStyles count="11">
    <cellStyle name="Normal" xfId="0"/>
    <cellStyle name="Percent" xfId="15"/>
    <cellStyle name="뷭?_BOOKSHIP" xfId="16"/>
    <cellStyle name="Comma" xfId="17"/>
    <cellStyle name="Comma [0]" xfId="18"/>
    <cellStyle name="Followed Hyperlink" xfId="19"/>
    <cellStyle name="콤마 [0]_1085-LTR" xfId="20"/>
    <cellStyle name="콤마_1085-LTR" xfId="21"/>
    <cellStyle name="Currency" xfId="22"/>
    <cellStyle name="Currency [0]" xfId="23"/>
    <cellStyle name="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3</xdr:row>
      <xdr:rowOff>0</xdr:rowOff>
    </xdr:from>
    <xdr:to>
      <xdr:col>39</xdr:col>
      <xdr:colOff>0</xdr:colOff>
      <xdr:row>4</xdr:row>
      <xdr:rowOff>0</xdr:rowOff>
    </xdr:to>
    <xdr:sp>
      <xdr:nvSpPr>
        <xdr:cNvPr id="1" name="Rectangle 11"/>
        <xdr:cNvSpPr>
          <a:spLocks/>
        </xdr:cNvSpPr>
      </xdr:nvSpPr>
      <xdr:spPr>
        <a:xfrm>
          <a:off x="7524750" y="371475"/>
          <a:ext cx="647700" cy="123825"/>
        </a:xfrm>
        <a:prstGeom prst="round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39</xdr:col>
      <xdr:colOff>0</xdr:colOff>
      <xdr:row>2</xdr:row>
      <xdr:rowOff>0</xdr:rowOff>
    </xdr:from>
    <xdr:to>
      <xdr:col>39</xdr:col>
      <xdr:colOff>200025</xdr:colOff>
      <xdr:row>4</xdr:row>
      <xdr:rowOff>0</xdr:rowOff>
    </xdr:to>
    <xdr:sp>
      <xdr:nvSpPr>
        <xdr:cNvPr id="2" name="AutoShape 12"/>
        <xdr:cNvSpPr>
          <a:spLocks/>
        </xdr:cNvSpPr>
      </xdr:nvSpPr>
      <xdr:spPr>
        <a:xfrm>
          <a:off x="8172450" y="247650"/>
          <a:ext cx="200025" cy="247650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3</xdr:row>
      <xdr:rowOff>0</xdr:rowOff>
    </xdr:from>
    <xdr:to>
      <xdr:col>39</xdr:col>
      <xdr:colOff>0</xdr:colOff>
      <xdr:row>4</xdr:row>
      <xdr:rowOff>0</xdr:rowOff>
    </xdr:to>
    <xdr:sp>
      <xdr:nvSpPr>
        <xdr:cNvPr id="1" name="Rectangle 8"/>
        <xdr:cNvSpPr>
          <a:spLocks/>
        </xdr:cNvSpPr>
      </xdr:nvSpPr>
      <xdr:spPr>
        <a:xfrm>
          <a:off x="7524750" y="371475"/>
          <a:ext cx="647700" cy="123825"/>
        </a:xfrm>
        <a:prstGeom prst="round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39</xdr:col>
      <xdr:colOff>0</xdr:colOff>
      <xdr:row>2</xdr:row>
      <xdr:rowOff>0</xdr:rowOff>
    </xdr:from>
    <xdr:to>
      <xdr:col>39</xdr:col>
      <xdr:colOff>200025</xdr:colOff>
      <xdr:row>4</xdr:row>
      <xdr:rowOff>0</xdr:rowOff>
    </xdr:to>
    <xdr:sp>
      <xdr:nvSpPr>
        <xdr:cNvPr id="2" name="AutoShape 9"/>
        <xdr:cNvSpPr>
          <a:spLocks/>
        </xdr:cNvSpPr>
      </xdr:nvSpPr>
      <xdr:spPr>
        <a:xfrm>
          <a:off x="8172450" y="247650"/>
          <a:ext cx="200025" cy="247650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4</xdr:col>
      <xdr:colOff>0</xdr:colOff>
      <xdr:row>15</xdr:row>
      <xdr:rowOff>76200</xdr:rowOff>
    </xdr:from>
    <xdr:to>
      <xdr:col>4</xdr:col>
      <xdr:colOff>76200</xdr:colOff>
      <xdr:row>16</xdr:row>
      <xdr:rowOff>47625</xdr:rowOff>
    </xdr:to>
    <xdr:sp>
      <xdr:nvSpPr>
        <xdr:cNvPr id="3" name="AutoShape 11"/>
        <xdr:cNvSpPr>
          <a:spLocks/>
        </xdr:cNvSpPr>
      </xdr:nvSpPr>
      <xdr:spPr>
        <a:xfrm rot="5400000">
          <a:off x="800100" y="1933575"/>
          <a:ext cx="76200" cy="95250"/>
        </a:xfrm>
        <a:prstGeom prst="upArrow">
          <a:avLst>
            <a:gd name="adj1" fmla="val 7143"/>
            <a:gd name="adj2" fmla="val -23527"/>
          </a:avLst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18</xdr:row>
      <xdr:rowOff>0</xdr:rowOff>
    </xdr:to>
    <xdr:sp>
      <xdr:nvSpPr>
        <xdr:cNvPr id="4" name="Line 16"/>
        <xdr:cNvSpPr>
          <a:spLocks/>
        </xdr:cNvSpPr>
      </xdr:nvSpPr>
      <xdr:spPr>
        <a:xfrm>
          <a:off x="1000125" y="173355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18</xdr:row>
      <xdr:rowOff>0</xdr:rowOff>
    </xdr:to>
    <xdr:sp>
      <xdr:nvSpPr>
        <xdr:cNvPr id="5" name="Line 18"/>
        <xdr:cNvSpPr>
          <a:spLocks/>
        </xdr:cNvSpPr>
      </xdr:nvSpPr>
      <xdr:spPr>
        <a:xfrm>
          <a:off x="1600200" y="173355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18</xdr:row>
      <xdr:rowOff>0</xdr:rowOff>
    </xdr:to>
    <xdr:sp>
      <xdr:nvSpPr>
        <xdr:cNvPr id="6" name="Line 20"/>
        <xdr:cNvSpPr>
          <a:spLocks/>
        </xdr:cNvSpPr>
      </xdr:nvSpPr>
      <xdr:spPr>
        <a:xfrm>
          <a:off x="3400425" y="173355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9525</xdr:rowOff>
    </xdr:from>
    <xdr:to>
      <xdr:col>18</xdr:col>
      <xdr:colOff>123825</xdr:colOff>
      <xdr:row>18</xdr:row>
      <xdr:rowOff>0</xdr:rowOff>
    </xdr:to>
    <xdr:sp>
      <xdr:nvSpPr>
        <xdr:cNvPr id="7" name="Arc 32"/>
        <xdr:cNvSpPr>
          <a:spLocks/>
        </xdr:cNvSpPr>
      </xdr:nvSpPr>
      <xdr:spPr>
        <a:xfrm>
          <a:off x="3400425" y="1743075"/>
          <a:ext cx="323850" cy="485775"/>
        </a:xfrm>
        <a:prstGeom prst="arc">
          <a:avLst>
            <a:gd name="adj1" fmla="val 27714143"/>
            <a:gd name="adj2" fmla="val -47370"/>
          </a:avLst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18</xdr:row>
      <xdr:rowOff>0</xdr:rowOff>
    </xdr:to>
    <xdr:sp>
      <xdr:nvSpPr>
        <xdr:cNvPr id="8" name="Line 34"/>
        <xdr:cNvSpPr>
          <a:spLocks/>
        </xdr:cNvSpPr>
      </xdr:nvSpPr>
      <xdr:spPr>
        <a:xfrm>
          <a:off x="1200150" y="173355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9</xdr:col>
      <xdr:colOff>38100</xdr:colOff>
      <xdr:row>18</xdr:row>
      <xdr:rowOff>0</xdr:rowOff>
    </xdr:to>
    <xdr:sp>
      <xdr:nvSpPr>
        <xdr:cNvPr id="9" name="AutoShape 36"/>
        <xdr:cNvSpPr>
          <a:spLocks/>
        </xdr:cNvSpPr>
      </xdr:nvSpPr>
      <xdr:spPr>
        <a:xfrm>
          <a:off x="1600200" y="1733550"/>
          <a:ext cx="238125" cy="495300"/>
        </a:xfrm>
        <a:prstGeom prst="rightBracket">
          <a:avLst>
            <a:gd name="adj" fmla="val -21152"/>
          </a:avLst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6</xdr:col>
      <xdr:colOff>0</xdr:colOff>
      <xdr:row>17</xdr:row>
      <xdr:rowOff>57150</xdr:rowOff>
    </xdr:to>
    <xdr:grpSp>
      <xdr:nvGrpSpPr>
        <xdr:cNvPr id="10" name="Group 65"/>
        <xdr:cNvGrpSpPr>
          <a:grpSpLocks/>
        </xdr:cNvGrpSpPr>
      </xdr:nvGrpSpPr>
      <xdr:grpSpPr>
        <a:xfrm>
          <a:off x="1000125" y="1790700"/>
          <a:ext cx="200025" cy="371475"/>
          <a:chOff x="105" y="175"/>
          <a:chExt cx="21" cy="39"/>
        </a:xfrm>
        <a:solidFill>
          <a:srgbClr val="FFFFFF"/>
        </a:solidFill>
      </xdr:grpSpPr>
      <xdr:sp>
        <xdr:nvSpPr>
          <xdr:cNvPr id="11" name="Line 17"/>
          <xdr:cNvSpPr>
            <a:spLocks/>
          </xdr:cNvSpPr>
        </xdr:nvSpPr>
        <xdr:spPr>
          <a:xfrm>
            <a:off x="105" y="182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2" name="Line 42"/>
          <xdr:cNvSpPr>
            <a:spLocks/>
          </xdr:cNvSpPr>
        </xdr:nvSpPr>
        <xdr:spPr>
          <a:xfrm>
            <a:off x="105" y="195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3" name="Line 43"/>
          <xdr:cNvSpPr>
            <a:spLocks/>
          </xdr:cNvSpPr>
        </xdr:nvSpPr>
        <xdr:spPr>
          <a:xfrm>
            <a:off x="105" y="208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4" name="Line 47"/>
          <xdr:cNvSpPr>
            <a:spLocks/>
          </xdr:cNvSpPr>
        </xdr:nvSpPr>
        <xdr:spPr>
          <a:xfrm>
            <a:off x="105" y="175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5" name="Line 48"/>
          <xdr:cNvSpPr>
            <a:spLocks/>
          </xdr:cNvSpPr>
        </xdr:nvSpPr>
        <xdr:spPr>
          <a:xfrm>
            <a:off x="105" y="188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6" name="Line 49"/>
          <xdr:cNvSpPr>
            <a:spLocks/>
          </xdr:cNvSpPr>
        </xdr:nvSpPr>
        <xdr:spPr>
          <a:xfrm>
            <a:off x="105" y="201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7" name="Line 50"/>
          <xdr:cNvSpPr>
            <a:spLocks/>
          </xdr:cNvSpPr>
        </xdr:nvSpPr>
        <xdr:spPr>
          <a:xfrm>
            <a:off x="105" y="214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8</xdr:col>
      <xdr:colOff>0</xdr:colOff>
      <xdr:row>15</xdr:row>
      <xdr:rowOff>0</xdr:rowOff>
    </xdr:from>
    <xdr:to>
      <xdr:col>9</xdr:col>
      <xdr:colOff>28575</xdr:colOff>
      <xdr:row>15</xdr:row>
      <xdr:rowOff>0</xdr:rowOff>
    </xdr:to>
    <xdr:sp>
      <xdr:nvSpPr>
        <xdr:cNvPr id="18" name="Line 75"/>
        <xdr:cNvSpPr>
          <a:spLocks/>
        </xdr:cNvSpPr>
      </xdr:nvSpPr>
      <xdr:spPr>
        <a:xfrm>
          <a:off x="1600200" y="18573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9</xdr:col>
      <xdr:colOff>28575</xdr:colOff>
      <xdr:row>16</xdr:row>
      <xdr:rowOff>0</xdr:rowOff>
    </xdr:to>
    <xdr:sp>
      <xdr:nvSpPr>
        <xdr:cNvPr id="19" name="Line 76"/>
        <xdr:cNvSpPr>
          <a:spLocks/>
        </xdr:cNvSpPr>
      </xdr:nvSpPr>
      <xdr:spPr>
        <a:xfrm>
          <a:off x="1600200" y="19812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9</xdr:col>
      <xdr:colOff>28575</xdr:colOff>
      <xdr:row>17</xdr:row>
      <xdr:rowOff>0</xdr:rowOff>
    </xdr:to>
    <xdr:sp>
      <xdr:nvSpPr>
        <xdr:cNvPr id="20" name="Line 77"/>
        <xdr:cNvSpPr>
          <a:spLocks/>
        </xdr:cNvSpPr>
      </xdr:nvSpPr>
      <xdr:spPr>
        <a:xfrm>
          <a:off x="1600200" y="2105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57150</xdr:rowOff>
    </xdr:from>
    <xdr:to>
      <xdr:col>9</xdr:col>
      <xdr:colOff>28575</xdr:colOff>
      <xdr:row>14</xdr:row>
      <xdr:rowOff>57150</xdr:rowOff>
    </xdr:to>
    <xdr:sp>
      <xdr:nvSpPr>
        <xdr:cNvPr id="21" name="Line 78"/>
        <xdr:cNvSpPr>
          <a:spLocks/>
        </xdr:cNvSpPr>
      </xdr:nvSpPr>
      <xdr:spPr>
        <a:xfrm>
          <a:off x="1600200" y="17907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57150</xdr:rowOff>
    </xdr:from>
    <xdr:to>
      <xdr:col>9</xdr:col>
      <xdr:colOff>28575</xdr:colOff>
      <xdr:row>15</xdr:row>
      <xdr:rowOff>57150</xdr:rowOff>
    </xdr:to>
    <xdr:sp>
      <xdr:nvSpPr>
        <xdr:cNvPr id="22" name="Line 79"/>
        <xdr:cNvSpPr>
          <a:spLocks/>
        </xdr:cNvSpPr>
      </xdr:nvSpPr>
      <xdr:spPr>
        <a:xfrm>
          <a:off x="1600200" y="19145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57150</xdr:rowOff>
    </xdr:from>
    <xdr:to>
      <xdr:col>9</xdr:col>
      <xdr:colOff>28575</xdr:colOff>
      <xdr:row>16</xdr:row>
      <xdr:rowOff>57150</xdr:rowOff>
    </xdr:to>
    <xdr:sp>
      <xdr:nvSpPr>
        <xdr:cNvPr id="23" name="Line 80"/>
        <xdr:cNvSpPr>
          <a:spLocks/>
        </xdr:cNvSpPr>
      </xdr:nvSpPr>
      <xdr:spPr>
        <a:xfrm>
          <a:off x="1600200" y="20383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57150</xdr:rowOff>
    </xdr:from>
    <xdr:to>
      <xdr:col>9</xdr:col>
      <xdr:colOff>28575</xdr:colOff>
      <xdr:row>17</xdr:row>
      <xdr:rowOff>57150</xdr:rowOff>
    </xdr:to>
    <xdr:sp>
      <xdr:nvSpPr>
        <xdr:cNvPr id="24" name="Line 81"/>
        <xdr:cNvSpPr>
          <a:spLocks/>
        </xdr:cNvSpPr>
      </xdr:nvSpPr>
      <xdr:spPr>
        <a:xfrm>
          <a:off x="1600200" y="21621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17</xdr:col>
      <xdr:colOff>0</xdr:colOff>
      <xdr:row>15</xdr:row>
      <xdr:rowOff>0</xdr:rowOff>
    </xdr:from>
    <xdr:to>
      <xdr:col>18</xdr:col>
      <xdr:colOff>76200</xdr:colOff>
      <xdr:row>15</xdr:row>
      <xdr:rowOff>0</xdr:rowOff>
    </xdr:to>
    <xdr:sp>
      <xdr:nvSpPr>
        <xdr:cNvPr id="25" name="Line 83"/>
        <xdr:cNvSpPr>
          <a:spLocks/>
        </xdr:cNvSpPr>
      </xdr:nvSpPr>
      <xdr:spPr>
        <a:xfrm>
          <a:off x="3400425" y="18573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18</xdr:col>
      <xdr:colOff>123825</xdr:colOff>
      <xdr:row>16</xdr:row>
      <xdr:rowOff>0</xdr:rowOff>
    </xdr:to>
    <xdr:sp>
      <xdr:nvSpPr>
        <xdr:cNvPr id="26" name="Line 84"/>
        <xdr:cNvSpPr>
          <a:spLocks/>
        </xdr:cNvSpPr>
      </xdr:nvSpPr>
      <xdr:spPr>
        <a:xfrm>
          <a:off x="3400425" y="19812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17</xdr:col>
      <xdr:colOff>0</xdr:colOff>
      <xdr:row>17</xdr:row>
      <xdr:rowOff>0</xdr:rowOff>
    </xdr:from>
    <xdr:to>
      <xdr:col>18</xdr:col>
      <xdr:colOff>76200</xdr:colOff>
      <xdr:row>17</xdr:row>
      <xdr:rowOff>0</xdr:rowOff>
    </xdr:to>
    <xdr:sp>
      <xdr:nvSpPr>
        <xdr:cNvPr id="27" name="Line 85"/>
        <xdr:cNvSpPr>
          <a:spLocks/>
        </xdr:cNvSpPr>
      </xdr:nvSpPr>
      <xdr:spPr>
        <a:xfrm>
          <a:off x="3400425" y="21050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57150</xdr:rowOff>
    </xdr:from>
    <xdr:to>
      <xdr:col>17</xdr:col>
      <xdr:colOff>171450</xdr:colOff>
      <xdr:row>14</xdr:row>
      <xdr:rowOff>57150</xdr:rowOff>
    </xdr:to>
    <xdr:sp>
      <xdr:nvSpPr>
        <xdr:cNvPr id="28" name="Line 86"/>
        <xdr:cNvSpPr>
          <a:spLocks/>
        </xdr:cNvSpPr>
      </xdr:nvSpPr>
      <xdr:spPr>
        <a:xfrm>
          <a:off x="3400425" y="17907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17</xdr:col>
      <xdr:colOff>0</xdr:colOff>
      <xdr:row>15</xdr:row>
      <xdr:rowOff>57150</xdr:rowOff>
    </xdr:from>
    <xdr:to>
      <xdr:col>18</xdr:col>
      <xdr:colOff>104775</xdr:colOff>
      <xdr:row>15</xdr:row>
      <xdr:rowOff>57150</xdr:rowOff>
    </xdr:to>
    <xdr:sp>
      <xdr:nvSpPr>
        <xdr:cNvPr id="29" name="Line 87"/>
        <xdr:cNvSpPr>
          <a:spLocks/>
        </xdr:cNvSpPr>
      </xdr:nvSpPr>
      <xdr:spPr>
        <a:xfrm>
          <a:off x="3400425" y="19145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57150</xdr:rowOff>
    </xdr:from>
    <xdr:to>
      <xdr:col>18</xdr:col>
      <xdr:colOff>114300</xdr:colOff>
      <xdr:row>16</xdr:row>
      <xdr:rowOff>57150</xdr:rowOff>
    </xdr:to>
    <xdr:sp>
      <xdr:nvSpPr>
        <xdr:cNvPr id="30" name="Line 88"/>
        <xdr:cNvSpPr>
          <a:spLocks/>
        </xdr:cNvSpPr>
      </xdr:nvSpPr>
      <xdr:spPr>
        <a:xfrm>
          <a:off x="3400425" y="20383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17</xdr:col>
      <xdr:colOff>0</xdr:colOff>
      <xdr:row>17</xdr:row>
      <xdr:rowOff>57150</xdr:rowOff>
    </xdr:from>
    <xdr:to>
      <xdr:col>18</xdr:col>
      <xdr:colOff>19050</xdr:colOff>
      <xdr:row>17</xdr:row>
      <xdr:rowOff>57150</xdr:rowOff>
    </xdr:to>
    <xdr:sp>
      <xdr:nvSpPr>
        <xdr:cNvPr id="31" name="Line 89"/>
        <xdr:cNvSpPr>
          <a:spLocks/>
        </xdr:cNvSpPr>
      </xdr:nvSpPr>
      <xdr:spPr>
        <a:xfrm>
          <a:off x="3400425" y="2162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95250</xdr:rowOff>
    </xdr:from>
    <xdr:to>
      <xdr:col>19</xdr:col>
      <xdr:colOff>0</xdr:colOff>
      <xdr:row>14</xdr:row>
      <xdr:rowOff>0</xdr:rowOff>
    </xdr:to>
    <xdr:sp>
      <xdr:nvSpPr>
        <xdr:cNvPr id="32" name="Rectangle 115"/>
        <xdr:cNvSpPr>
          <a:spLocks/>
        </xdr:cNvSpPr>
      </xdr:nvSpPr>
      <xdr:spPr>
        <a:xfrm>
          <a:off x="1000125" y="1704975"/>
          <a:ext cx="2800350" cy="28575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19</xdr:col>
      <xdr:colOff>0</xdr:colOff>
      <xdr:row>18</xdr:row>
      <xdr:rowOff>28575</xdr:rowOff>
    </xdr:to>
    <xdr:sp>
      <xdr:nvSpPr>
        <xdr:cNvPr id="33" name="Rectangle 116"/>
        <xdr:cNvSpPr>
          <a:spLocks/>
        </xdr:cNvSpPr>
      </xdr:nvSpPr>
      <xdr:spPr>
        <a:xfrm>
          <a:off x="1000125" y="2228850"/>
          <a:ext cx="2800350" cy="28575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76200</xdr:rowOff>
    </xdr:from>
    <xdr:to>
      <xdr:col>15</xdr:col>
      <xdr:colOff>0</xdr:colOff>
      <xdr:row>20</xdr:row>
      <xdr:rowOff>38100</xdr:rowOff>
    </xdr:to>
    <xdr:sp>
      <xdr:nvSpPr>
        <xdr:cNvPr id="34" name="Line 133"/>
        <xdr:cNvSpPr>
          <a:spLocks/>
        </xdr:cNvSpPr>
      </xdr:nvSpPr>
      <xdr:spPr>
        <a:xfrm>
          <a:off x="3000375" y="20574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35" name="Line 134"/>
        <xdr:cNvSpPr>
          <a:spLocks/>
        </xdr:cNvSpPr>
      </xdr:nvSpPr>
      <xdr:spPr>
        <a:xfrm>
          <a:off x="3000375" y="247650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76200</xdr:rowOff>
    </xdr:from>
    <xdr:to>
      <xdr:col>5</xdr:col>
      <xdr:colOff>0</xdr:colOff>
      <xdr:row>20</xdr:row>
      <xdr:rowOff>47625</xdr:rowOff>
    </xdr:to>
    <xdr:sp>
      <xdr:nvSpPr>
        <xdr:cNvPr id="36" name="Line 136"/>
        <xdr:cNvSpPr>
          <a:spLocks/>
        </xdr:cNvSpPr>
      </xdr:nvSpPr>
      <xdr:spPr>
        <a:xfrm>
          <a:off x="1000125" y="23050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>
      <xdr:nvSpPr>
        <xdr:cNvPr id="37" name="Line 137"/>
        <xdr:cNvSpPr>
          <a:spLocks/>
        </xdr:cNvSpPr>
      </xdr:nvSpPr>
      <xdr:spPr>
        <a:xfrm>
          <a:off x="1000125" y="24765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0</xdr:rowOff>
    </xdr:from>
    <xdr:to>
      <xdr:col>15</xdr:col>
      <xdr:colOff>0</xdr:colOff>
      <xdr:row>16</xdr:row>
      <xdr:rowOff>0</xdr:rowOff>
    </xdr:to>
    <xdr:grpSp>
      <xdr:nvGrpSpPr>
        <xdr:cNvPr id="38" name="Group 145"/>
        <xdr:cNvGrpSpPr>
          <a:grpSpLocks/>
        </xdr:cNvGrpSpPr>
      </xdr:nvGrpSpPr>
      <xdr:grpSpPr>
        <a:xfrm>
          <a:off x="1009650" y="1733550"/>
          <a:ext cx="1990725" cy="247650"/>
          <a:chOff x="106" y="169"/>
          <a:chExt cx="209" cy="26"/>
        </a:xfrm>
        <a:solidFill>
          <a:srgbClr val="FFFFFF"/>
        </a:solidFill>
      </xdr:grpSpPr>
      <xdr:sp>
        <xdr:nvSpPr>
          <xdr:cNvPr id="39" name="AutoShape 143"/>
          <xdr:cNvSpPr>
            <a:spLocks/>
          </xdr:cNvSpPr>
        </xdr:nvSpPr>
        <xdr:spPr>
          <a:xfrm>
            <a:off x="106" y="169"/>
            <a:ext cx="19" cy="7"/>
          </a:xfrm>
          <a:custGeom>
            <a:pathLst>
              <a:path h="7" w="19">
                <a:moveTo>
                  <a:pt x="0" y="0"/>
                </a:moveTo>
                <a:cubicBezTo>
                  <a:pt x="2" y="1"/>
                  <a:pt x="4" y="3"/>
                  <a:pt x="7" y="4"/>
                </a:cubicBezTo>
                <a:cubicBezTo>
                  <a:pt x="10" y="5"/>
                  <a:pt x="14" y="6"/>
                  <a:pt x="19" y="7"/>
                </a:cubicBezTo>
              </a:path>
            </a:pathLst>
          </a:custGeom>
          <a:noFill/>
          <a:ln w="952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0" name="Line 144"/>
          <xdr:cNvSpPr>
            <a:spLocks/>
          </xdr:cNvSpPr>
        </xdr:nvSpPr>
        <xdr:spPr>
          <a:xfrm>
            <a:off x="126" y="175"/>
            <a:ext cx="189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5</xdr:col>
      <xdr:colOff>9525</xdr:colOff>
      <xdr:row>16</xdr:row>
      <xdr:rowOff>0</xdr:rowOff>
    </xdr:from>
    <xdr:to>
      <xdr:col>15</xdr:col>
      <xdr:colOff>0</xdr:colOff>
      <xdr:row>18</xdr:row>
      <xdr:rowOff>0</xdr:rowOff>
    </xdr:to>
    <xdr:grpSp>
      <xdr:nvGrpSpPr>
        <xdr:cNvPr id="41" name="Group 146"/>
        <xdr:cNvGrpSpPr>
          <a:grpSpLocks/>
        </xdr:cNvGrpSpPr>
      </xdr:nvGrpSpPr>
      <xdr:grpSpPr>
        <a:xfrm flipV="1">
          <a:off x="1009650" y="1981200"/>
          <a:ext cx="1990725" cy="247650"/>
          <a:chOff x="106" y="169"/>
          <a:chExt cx="209" cy="26"/>
        </a:xfrm>
        <a:solidFill>
          <a:srgbClr val="FFFFFF"/>
        </a:solidFill>
      </xdr:grpSpPr>
      <xdr:sp>
        <xdr:nvSpPr>
          <xdr:cNvPr id="42" name="AutoShape 147"/>
          <xdr:cNvSpPr>
            <a:spLocks/>
          </xdr:cNvSpPr>
        </xdr:nvSpPr>
        <xdr:spPr>
          <a:xfrm>
            <a:off x="106" y="169"/>
            <a:ext cx="19" cy="7"/>
          </a:xfrm>
          <a:custGeom>
            <a:pathLst>
              <a:path h="7" w="19">
                <a:moveTo>
                  <a:pt x="0" y="0"/>
                </a:moveTo>
                <a:cubicBezTo>
                  <a:pt x="2" y="1"/>
                  <a:pt x="4" y="3"/>
                  <a:pt x="7" y="4"/>
                </a:cubicBezTo>
                <a:cubicBezTo>
                  <a:pt x="10" y="5"/>
                  <a:pt x="14" y="6"/>
                  <a:pt x="19" y="7"/>
                </a:cubicBezTo>
              </a:path>
            </a:pathLst>
          </a:custGeom>
          <a:noFill/>
          <a:ln w="952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3" name="Line 148"/>
          <xdr:cNvSpPr>
            <a:spLocks/>
          </xdr:cNvSpPr>
        </xdr:nvSpPr>
        <xdr:spPr>
          <a:xfrm>
            <a:off x="126" y="175"/>
            <a:ext cx="189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14</xdr:row>
      <xdr:rowOff>57150</xdr:rowOff>
    </xdr:from>
    <xdr:to>
      <xdr:col>12</xdr:col>
      <xdr:colOff>0</xdr:colOff>
      <xdr:row>15</xdr:row>
      <xdr:rowOff>38100</xdr:rowOff>
    </xdr:to>
    <xdr:sp>
      <xdr:nvSpPr>
        <xdr:cNvPr id="44" name="Line 149"/>
        <xdr:cNvSpPr>
          <a:spLocks/>
        </xdr:cNvSpPr>
      </xdr:nvSpPr>
      <xdr:spPr>
        <a:xfrm flipH="1">
          <a:off x="2200275" y="1790700"/>
          <a:ext cx="2000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76200</xdr:rowOff>
    </xdr:from>
    <xdr:to>
      <xdr:col>11</xdr:col>
      <xdr:colOff>0</xdr:colOff>
      <xdr:row>18</xdr:row>
      <xdr:rowOff>0</xdr:rowOff>
    </xdr:to>
    <xdr:sp>
      <xdr:nvSpPr>
        <xdr:cNvPr id="45" name="Line 150"/>
        <xdr:cNvSpPr>
          <a:spLocks/>
        </xdr:cNvSpPr>
      </xdr:nvSpPr>
      <xdr:spPr>
        <a:xfrm flipV="1">
          <a:off x="2200275" y="20574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19</xdr:col>
      <xdr:colOff>66675</xdr:colOff>
      <xdr:row>14</xdr:row>
      <xdr:rowOff>0</xdr:rowOff>
    </xdr:from>
    <xdr:to>
      <xdr:col>20</xdr:col>
      <xdr:colOff>38100</xdr:colOff>
      <xdr:row>14</xdr:row>
      <xdr:rowOff>0</xdr:rowOff>
    </xdr:to>
    <xdr:sp>
      <xdr:nvSpPr>
        <xdr:cNvPr id="46" name="Line 156"/>
        <xdr:cNvSpPr>
          <a:spLocks/>
        </xdr:cNvSpPr>
      </xdr:nvSpPr>
      <xdr:spPr>
        <a:xfrm>
          <a:off x="3867150" y="17335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19</xdr:col>
      <xdr:colOff>66675</xdr:colOff>
      <xdr:row>18</xdr:row>
      <xdr:rowOff>0</xdr:rowOff>
    </xdr:from>
    <xdr:to>
      <xdr:col>20</xdr:col>
      <xdr:colOff>57150</xdr:colOff>
      <xdr:row>18</xdr:row>
      <xdr:rowOff>0</xdr:rowOff>
    </xdr:to>
    <xdr:sp>
      <xdr:nvSpPr>
        <xdr:cNvPr id="47" name="Line 157"/>
        <xdr:cNvSpPr>
          <a:spLocks/>
        </xdr:cNvSpPr>
      </xdr:nvSpPr>
      <xdr:spPr>
        <a:xfrm>
          <a:off x="3867150" y="22288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20</xdr:col>
      <xdr:colOff>0</xdr:colOff>
      <xdr:row>14</xdr:row>
      <xdr:rowOff>0</xdr:rowOff>
    </xdr:from>
    <xdr:to>
      <xdr:col>20</xdr:col>
      <xdr:colOff>0</xdr:colOff>
      <xdr:row>16</xdr:row>
      <xdr:rowOff>0</xdr:rowOff>
    </xdr:to>
    <xdr:sp>
      <xdr:nvSpPr>
        <xdr:cNvPr id="48" name="Line 158"/>
        <xdr:cNvSpPr>
          <a:spLocks/>
        </xdr:cNvSpPr>
      </xdr:nvSpPr>
      <xdr:spPr>
        <a:xfrm flipV="1">
          <a:off x="4000500" y="17335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20</xdr:col>
      <xdr:colOff>0</xdr:colOff>
      <xdr:row>17</xdr:row>
      <xdr:rowOff>0</xdr:rowOff>
    </xdr:from>
    <xdr:to>
      <xdr:col>20</xdr:col>
      <xdr:colOff>0</xdr:colOff>
      <xdr:row>18</xdr:row>
      <xdr:rowOff>0</xdr:rowOff>
    </xdr:to>
    <xdr:sp>
      <xdr:nvSpPr>
        <xdr:cNvPr id="49" name="Line 159"/>
        <xdr:cNvSpPr>
          <a:spLocks/>
        </xdr:cNvSpPr>
      </xdr:nvSpPr>
      <xdr:spPr>
        <a:xfrm>
          <a:off x="4000500" y="21050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3</xdr:row>
      <xdr:rowOff>0</xdr:rowOff>
    </xdr:from>
    <xdr:to>
      <xdr:col>39</xdr:col>
      <xdr:colOff>0</xdr:colOff>
      <xdr:row>4</xdr:row>
      <xdr:rowOff>0</xdr:rowOff>
    </xdr:to>
    <xdr:sp>
      <xdr:nvSpPr>
        <xdr:cNvPr id="1" name="Rectangle 2"/>
        <xdr:cNvSpPr>
          <a:spLocks/>
        </xdr:cNvSpPr>
      </xdr:nvSpPr>
      <xdr:spPr>
        <a:xfrm>
          <a:off x="7524750" y="371475"/>
          <a:ext cx="647700" cy="123825"/>
        </a:xfrm>
        <a:prstGeom prst="round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39</xdr:col>
      <xdr:colOff>0</xdr:colOff>
      <xdr:row>2</xdr:row>
      <xdr:rowOff>0</xdr:rowOff>
    </xdr:from>
    <xdr:to>
      <xdr:col>39</xdr:col>
      <xdr:colOff>200025</xdr:colOff>
      <xdr:row>4</xdr:row>
      <xdr:rowOff>0</xdr:rowOff>
    </xdr:to>
    <xdr:sp>
      <xdr:nvSpPr>
        <xdr:cNvPr id="2" name="AutoShape 3"/>
        <xdr:cNvSpPr>
          <a:spLocks/>
        </xdr:cNvSpPr>
      </xdr:nvSpPr>
      <xdr:spPr>
        <a:xfrm>
          <a:off x="8172450" y="247650"/>
          <a:ext cx="200025" cy="247650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6</xdr:col>
      <xdr:colOff>133350</xdr:colOff>
      <xdr:row>13</xdr:row>
      <xdr:rowOff>57150</xdr:rowOff>
    </xdr:from>
    <xdr:to>
      <xdr:col>7</xdr:col>
      <xdr:colOff>66675</xdr:colOff>
      <xdr:row>14</xdr:row>
      <xdr:rowOff>66675</xdr:rowOff>
    </xdr:to>
    <xdr:sp>
      <xdr:nvSpPr>
        <xdr:cNvPr id="3" name="Oval 7"/>
        <xdr:cNvSpPr>
          <a:spLocks/>
        </xdr:cNvSpPr>
      </xdr:nvSpPr>
      <xdr:spPr>
        <a:xfrm>
          <a:off x="1333500" y="16668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133350</xdr:colOff>
      <xdr:row>15</xdr:row>
      <xdr:rowOff>57150</xdr:rowOff>
    </xdr:from>
    <xdr:to>
      <xdr:col>7</xdr:col>
      <xdr:colOff>66675</xdr:colOff>
      <xdr:row>16</xdr:row>
      <xdr:rowOff>66675</xdr:rowOff>
    </xdr:to>
    <xdr:sp>
      <xdr:nvSpPr>
        <xdr:cNvPr id="4" name="Oval 8"/>
        <xdr:cNvSpPr>
          <a:spLocks/>
        </xdr:cNvSpPr>
      </xdr:nvSpPr>
      <xdr:spPr>
        <a:xfrm>
          <a:off x="1333500" y="191452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133350</xdr:colOff>
      <xdr:row>17</xdr:row>
      <xdr:rowOff>57150</xdr:rowOff>
    </xdr:from>
    <xdr:to>
      <xdr:col>7</xdr:col>
      <xdr:colOff>66675</xdr:colOff>
      <xdr:row>18</xdr:row>
      <xdr:rowOff>66675</xdr:rowOff>
    </xdr:to>
    <xdr:sp>
      <xdr:nvSpPr>
        <xdr:cNvPr id="5" name="Oval 9"/>
        <xdr:cNvSpPr>
          <a:spLocks/>
        </xdr:cNvSpPr>
      </xdr:nvSpPr>
      <xdr:spPr>
        <a:xfrm>
          <a:off x="1333500" y="21621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133350</xdr:colOff>
      <xdr:row>13</xdr:row>
      <xdr:rowOff>57150</xdr:rowOff>
    </xdr:from>
    <xdr:to>
      <xdr:col>8</xdr:col>
      <xdr:colOff>66675</xdr:colOff>
      <xdr:row>14</xdr:row>
      <xdr:rowOff>66675</xdr:rowOff>
    </xdr:to>
    <xdr:sp>
      <xdr:nvSpPr>
        <xdr:cNvPr id="6" name="Oval 10"/>
        <xdr:cNvSpPr>
          <a:spLocks/>
        </xdr:cNvSpPr>
      </xdr:nvSpPr>
      <xdr:spPr>
        <a:xfrm>
          <a:off x="1533525" y="16668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133350</xdr:colOff>
      <xdr:row>15</xdr:row>
      <xdr:rowOff>57150</xdr:rowOff>
    </xdr:from>
    <xdr:to>
      <xdr:col>8</xdr:col>
      <xdr:colOff>66675</xdr:colOff>
      <xdr:row>16</xdr:row>
      <xdr:rowOff>66675</xdr:rowOff>
    </xdr:to>
    <xdr:sp>
      <xdr:nvSpPr>
        <xdr:cNvPr id="7" name="Oval 11"/>
        <xdr:cNvSpPr>
          <a:spLocks/>
        </xdr:cNvSpPr>
      </xdr:nvSpPr>
      <xdr:spPr>
        <a:xfrm>
          <a:off x="1533525" y="191452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133350</xdr:colOff>
      <xdr:row>17</xdr:row>
      <xdr:rowOff>57150</xdr:rowOff>
    </xdr:from>
    <xdr:to>
      <xdr:col>8</xdr:col>
      <xdr:colOff>66675</xdr:colOff>
      <xdr:row>18</xdr:row>
      <xdr:rowOff>66675</xdr:rowOff>
    </xdr:to>
    <xdr:sp>
      <xdr:nvSpPr>
        <xdr:cNvPr id="8" name="Oval 12"/>
        <xdr:cNvSpPr>
          <a:spLocks/>
        </xdr:cNvSpPr>
      </xdr:nvSpPr>
      <xdr:spPr>
        <a:xfrm>
          <a:off x="1533525" y="21621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133350</xdr:colOff>
      <xdr:row>13</xdr:row>
      <xdr:rowOff>57150</xdr:rowOff>
    </xdr:from>
    <xdr:to>
      <xdr:col>9</xdr:col>
      <xdr:colOff>66675</xdr:colOff>
      <xdr:row>14</xdr:row>
      <xdr:rowOff>66675</xdr:rowOff>
    </xdr:to>
    <xdr:sp>
      <xdr:nvSpPr>
        <xdr:cNvPr id="9" name="Oval 13"/>
        <xdr:cNvSpPr>
          <a:spLocks/>
        </xdr:cNvSpPr>
      </xdr:nvSpPr>
      <xdr:spPr>
        <a:xfrm>
          <a:off x="1733550" y="16668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133350</xdr:colOff>
      <xdr:row>15</xdr:row>
      <xdr:rowOff>57150</xdr:rowOff>
    </xdr:from>
    <xdr:to>
      <xdr:col>9</xdr:col>
      <xdr:colOff>66675</xdr:colOff>
      <xdr:row>16</xdr:row>
      <xdr:rowOff>66675</xdr:rowOff>
    </xdr:to>
    <xdr:sp>
      <xdr:nvSpPr>
        <xdr:cNvPr id="10" name="Oval 14"/>
        <xdr:cNvSpPr>
          <a:spLocks/>
        </xdr:cNvSpPr>
      </xdr:nvSpPr>
      <xdr:spPr>
        <a:xfrm>
          <a:off x="1733550" y="191452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133350</xdr:colOff>
      <xdr:row>17</xdr:row>
      <xdr:rowOff>57150</xdr:rowOff>
    </xdr:from>
    <xdr:to>
      <xdr:col>9</xdr:col>
      <xdr:colOff>66675</xdr:colOff>
      <xdr:row>18</xdr:row>
      <xdr:rowOff>66675</xdr:rowOff>
    </xdr:to>
    <xdr:sp>
      <xdr:nvSpPr>
        <xdr:cNvPr id="11" name="Oval 15"/>
        <xdr:cNvSpPr>
          <a:spLocks/>
        </xdr:cNvSpPr>
      </xdr:nvSpPr>
      <xdr:spPr>
        <a:xfrm>
          <a:off x="1733550" y="21621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19</xdr:col>
      <xdr:colOff>133350</xdr:colOff>
      <xdr:row>14</xdr:row>
      <xdr:rowOff>38100</xdr:rowOff>
    </xdr:from>
    <xdr:to>
      <xdr:col>20</xdr:col>
      <xdr:colOff>66675</xdr:colOff>
      <xdr:row>15</xdr:row>
      <xdr:rowOff>47625</xdr:rowOff>
    </xdr:to>
    <xdr:sp>
      <xdr:nvSpPr>
        <xdr:cNvPr id="12" name="Oval 16"/>
        <xdr:cNvSpPr>
          <a:spLocks/>
        </xdr:cNvSpPr>
      </xdr:nvSpPr>
      <xdr:spPr>
        <a:xfrm>
          <a:off x="3933825" y="177165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19</xdr:col>
      <xdr:colOff>133350</xdr:colOff>
      <xdr:row>16</xdr:row>
      <xdr:rowOff>38100</xdr:rowOff>
    </xdr:from>
    <xdr:to>
      <xdr:col>20</xdr:col>
      <xdr:colOff>66675</xdr:colOff>
      <xdr:row>17</xdr:row>
      <xdr:rowOff>47625</xdr:rowOff>
    </xdr:to>
    <xdr:sp>
      <xdr:nvSpPr>
        <xdr:cNvPr id="13" name="Oval 17"/>
        <xdr:cNvSpPr>
          <a:spLocks/>
        </xdr:cNvSpPr>
      </xdr:nvSpPr>
      <xdr:spPr>
        <a:xfrm>
          <a:off x="3933825" y="201930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18</xdr:col>
      <xdr:colOff>133350</xdr:colOff>
      <xdr:row>13</xdr:row>
      <xdr:rowOff>47625</xdr:rowOff>
    </xdr:from>
    <xdr:to>
      <xdr:col>19</xdr:col>
      <xdr:colOff>66675</xdr:colOff>
      <xdr:row>14</xdr:row>
      <xdr:rowOff>57150</xdr:rowOff>
    </xdr:to>
    <xdr:sp>
      <xdr:nvSpPr>
        <xdr:cNvPr id="14" name="Oval 18"/>
        <xdr:cNvSpPr>
          <a:spLocks/>
        </xdr:cNvSpPr>
      </xdr:nvSpPr>
      <xdr:spPr>
        <a:xfrm>
          <a:off x="3733800" y="165735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18</xdr:col>
      <xdr:colOff>133350</xdr:colOff>
      <xdr:row>15</xdr:row>
      <xdr:rowOff>47625</xdr:rowOff>
    </xdr:from>
    <xdr:to>
      <xdr:col>19</xdr:col>
      <xdr:colOff>66675</xdr:colOff>
      <xdr:row>16</xdr:row>
      <xdr:rowOff>57150</xdr:rowOff>
    </xdr:to>
    <xdr:sp>
      <xdr:nvSpPr>
        <xdr:cNvPr id="15" name="Oval 19"/>
        <xdr:cNvSpPr>
          <a:spLocks/>
        </xdr:cNvSpPr>
      </xdr:nvSpPr>
      <xdr:spPr>
        <a:xfrm>
          <a:off x="3733800" y="190500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18</xdr:col>
      <xdr:colOff>133350</xdr:colOff>
      <xdr:row>17</xdr:row>
      <xdr:rowOff>57150</xdr:rowOff>
    </xdr:from>
    <xdr:to>
      <xdr:col>19</xdr:col>
      <xdr:colOff>66675</xdr:colOff>
      <xdr:row>18</xdr:row>
      <xdr:rowOff>66675</xdr:rowOff>
    </xdr:to>
    <xdr:sp>
      <xdr:nvSpPr>
        <xdr:cNvPr id="16" name="Oval 20"/>
        <xdr:cNvSpPr>
          <a:spLocks/>
        </xdr:cNvSpPr>
      </xdr:nvSpPr>
      <xdr:spPr>
        <a:xfrm>
          <a:off x="3733800" y="21621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104775</xdr:rowOff>
    </xdr:from>
    <xdr:to>
      <xdr:col>7</xdr:col>
      <xdr:colOff>0</xdr:colOff>
      <xdr:row>20</xdr:row>
      <xdr:rowOff>28575</xdr:rowOff>
    </xdr:to>
    <xdr:sp>
      <xdr:nvSpPr>
        <xdr:cNvPr id="17" name="Line 26"/>
        <xdr:cNvSpPr>
          <a:spLocks/>
        </xdr:cNvSpPr>
      </xdr:nvSpPr>
      <xdr:spPr>
        <a:xfrm>
          <a:off x="1400175" y="23336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104775</xdr:rowOff>
    </xdr:from>
    <xdr:to>
      <xdr:col>8</xdr:col>
      <xdr:colOff>0</xdr:colOff>
      <xdr:row>20</xdr:row>
      <xdr:rowOff>28575</xdr:rowOff>
    </xdr:to>
    <xdr:sp>
      <xdr:nvSpPr>
        <xdr:cNvPr id="18" name="Line 27"/>
        <xdr:cNvSpPr>
          <a:spLocks/>
        </xdr:cNvSpPr>
      </xdr:nvSpPr>
      <xdr:spPr>
        <a:xfrm>
          <a:off x="1600200" y="23336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20</xdr:row>
      <xdr:rowOff>38100</xdr:rowOff>
    </xdr:to>
    <xdr:sp>
      <xdr:nvSpPr>
        <xdr:cNvPr id="19" name="Line 28"/>
        <xdr:cNvSpPr>
          <a:spLocks/>
        </xdr:cNvSpPr>
      </xdr:nvSpPr>
      <xdr:spPr>
        <a:xfrm>
          <a:off x="3800475" y="23526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20</xdr:col>
      <xdr:colOff>0</xdr:colOff>
      <xdr:row>17</xdr:row>
      <xdr:rowOff>85725</xdr:rowOff>
    </xdr:from>
    <xdr:to>
      <xdr:col>20</xdr:col>
      <xdr:colOff>0</xdr:colOff>
      <xdr:row>20</xdr:row>
      <xdr:rowOff>38100</xdr:rowOff>
    </xdr:to>
    <xdr:sp>
      <xdr:nvSpPr>
        <xdr:cNvPr id="20" name="Line 29"/>
        <xdr:cNvSpPr>
          <a:spLocks/>
        </xdr:cNvSpPr>
      </xdr:nvSpPr>
      <xdr:spPr>
        <a:xfrm>
          <a:off x="4000500" y="21907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171450</xdr:colOff>
      <xdr:row>16</xdr:row>
      <xdr:rowOff>0</xdr:rowOff>
    </xdr:from>
    <xdr:to>
      <xdr:col>6</xdr:col>
      <xdr:colOff>76200</xdr:colOff>
      <xdr:row>16</xdr:row>
      <xdr:rowOff>0</xdr:rowOff>
    </xdr:to>
    <xdr:sp>
      <xdr:nvSpPr>
        <xdr:cNvPr id="21" name="Line 30"/>
        <xdr:cNvSpPr>
          <a:spLocks/>
        </xdr:cNvSpPr>
      </xdr:nvSpPr>
      <xdr:spPr>
        <a:xfrm>
          <a:off x="1171575" y="19812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171450</xdr:colOff>
      <xdr:row>18</xdr:row>
      <xdr:rowOff>0</xdr:rowOff>
    </xdr:from>
    <xdr:to>
      <xdr:col>6</xdr:col>
      <xdr:colOff>85725</xdr:colOff>
      <xdr:row>18</xdr:row>
      <xdr:rowOff>0</xdr:rowOff>
    </xdr:to>
    <xdr:sp>
      <xdr:nvSpPr>
        <xdr:cNvPr id="22" name="Line 31"/>
        <xdr:cNvSpPr>
          <a:spLocks/>
        </xdr:cNvSpPr>
      </xdr:nvSpPr>
      <xdr:spPr>
        <a:xfrm>
          <a:off x="1171575" y="22288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17</xdr:col>
      <xdr:colOff>152400</xdr:colOff>
      <xdr:row>18</xdr:row>
      <xdr:rowOff>0</xdr:rowOff>
    </xdr:from>
    <xdr:to>
      <xdr:col>18</xdr:col>
      <xdr:colOff>66675</xdr:colOff>
      <xdr:row>18</xdr:row>
      <xdr:rowOff>0</xdr:rowOff>
    </xdr:to>
    <xdr:sp>
      <xdr:nvSpPr>
        <xdr:cNvPr id="23" name="Line 32"/>
        <xdr:cNvSpPr>
          <a:spLocks/>
        </xdr:cNvSpPr>
      </xdr:nvSpPr>
      <xdr:spPr>
        <a:xfrm>
          <a:off x="3552825" y="22288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17</xdr:col>
      <xdr:colOff>171450</xdr:colOff>
      <xdr:row>16</xdr:row>
      <xdr:rowOff>0</xdr:rowOff>
    </xdr:from>
    <xdr:to>
      <xdr:col>18</xdr:col>
      <xdr:colOff>76200</xdr:colOff>
      <xdr:row>16</xdr:row>
      <xdr:rowOff>0</xdr:rowOff>
    </xdr:to>
    <xdr:sp>
      <xdr:nvSpPr>
        <xdr:cNvPr id="24" name="Line 33"/>
        <xdr:cNvSpPr>
          <a:spLocks/>
        </xdr:cNvSpPr>
      </xdr:nvSpPr>
      <xdr:spPr>
        <a:xfrm>
          <a:off x="3571875" y="19812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5" name="Line 34"/>
        <xdr:cNvSpPr>
          <a:spLocks/>
        </xdr:cNvSpPr>
      </xdr:nvSpPr>
      <xdr:spPr>
        <a:xfrm>
          <a:off x="1400175" y="173355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26" name="Line 35"/>
        <xdr:cNvSpPr>
          <a:spLocks/>
        </xdr:cNvSpPr>
      </xdr:nvSpPr>
      <xdr:spPr>
        <a:xfrm>
          <a:off x="1400175" y="198120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27" name="Line 36"/>
        <xdr:cNvSpPr>
          <a:spLocks/>
        </xdr:cNvSpPr>
      </xdr:nvSpPr>
      <xdr:spPr>
        <a:xfrm>
          <a:off x="1400175" y="222885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0</xdr:colOff>
      <xdr:row>18</xdr:row>
      <xdr:rowOff>0</xdr:rowOff>
    </xdr:to>
    <xdr:sp>
      <xdr:nvSpPr>
        <xdr:cNvPr id="28" name="Line 37"/>
        <xdr:cNvSpPr>
          <a:spLocks/>
        </xdr:cNvSpPr>
      </xdr:nvSpPr>
      <xdr:spPr>
        <a:xfrm>
          <a:off x="1400175" y="173355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18</xdr:row>
      <xdr:rowOff>0</xdr:rowOff>
    </xdr:to>
    <xdr:sp>
      <xdr:nvSpPr>
        <xdr:cNvPr id="29" name="Line 38"/>
        <xdr:cNvSpPr>
          <a:spLocks/>
        </xdr:cNvSpPr>
      </xdr:nvSpPr>
      <xdr:spPr>
        <a:xfrm>
          <a:off x="1600200" y="173355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18</xdr:row>
      <xdr:rowOff>0</xdr:rowOff>
    </xdr:to>
    <xdr:sp>
      <xdr:nvSpPr>
        <xdr:cNvPr id="30" name="Line 39"/>
        <xdr:cNvSpPr>
          <a:spLocks/>
        </xdr:cNvSpPr>
      </xdr:nvSpPr>
      <xdr:spPr>
        <a:xfrm>
          <a:off x="1800225" y="173355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20</xdr:col>
      <xdr:colOff>0</xdr:colOff>
      <xdr:row>15</xdr:row>
      <xdr:rowOff>0</xdr:rowOff>
    </xdr:from>
    <xdr:to>
      <xdr:col>20</xdr:col>
      <xdr:colOff>0</xdr:colOff>
      <xdr:row>17</xdr:row>
      <xdr:rowOff>0</xdr:rowOff>
    </xdr:to>
    <xdr:sp>
      <xdr:nvSpPr>
        <xdr:cNvPr id="31" name="Line 40"/>
        <xdr:cNvSpPr>
          <a:spLocks/>
        </xdr:cNvSpPr>
      </xdr:nvSpPr>
      <xdr:spPr>
        <a:xfrm>
          <a:off x="4000500" y="18573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19</xdr:col>
      <xdr:colOff>0</xdr:colOff>
      <xdr:row>14</xdr:row>
      <xdr:rowOff>0</xdr:rowOff>
    </xdr:from>
    <xdr:to>
      <xdr:col>19</xdr:col>
      <xdr:colOff>0</xdr:colOff>
      <xdr:row>18</xdr:row>
      <xdr:rowOff>0</xdr:rowOff>
    </xdr:to>
    <xdr:sp>
      <xdr:nvSpPr>
        <xdr:cNvPr id="32" name="Line 41"/>
        <xdr:cNvSpPr>
          <a:spLocks/>
        </xdr:cNvSpPr>
      </xdr:nvSpPr>
      <xdr:spPr>
        <a:xfrm>
          <a:off x="3800475" y="173355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33" name="Line 49"/>
        <xdr:cNvSpPr>
          <a:spLocks/>
        </xdr:cNvSpPr>
      </xdr:nvSpPr>
      <xdr:spPr>
        <a:xfrm>
          <a:off x="1400175" y="24765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18</xdr:row>
      <xdr:rowOff>0</xdr:rowOff>
    </xdr:to>
    <xdr:sp>
      <xdr:nvSpPr>
        <xdr:cNvPr id="34" name="Line 50"/>
        <xdr:cNvSpPr>
          <a:spLocks/>
        </xdr:cNvSpPr>
      </xdr:nvSpPr>
      <xdr:spPr>
        <a:xfrm flipV="1">
          <a:off x="1200150" y="1981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20</xdr:col>
      <xdr:colOff>0</xdr:colOff>
      <xdr:row>20</xdr:row>
      <xdr:rowOff>0</xdr:rowOff>
    </xdr:to>
    <xdr:sp>
      <xdr:nvSpPr>
        <xdr:cNvPr id="35" name="Line 51"/>
        <xdr:cNvSpPr>
          <a:spLocks/>
        </xdr:cNvSpPr>
      </xdr:nvSpPr>
      <xdr:spPr>
        <a:xfrm>
          <a:off x="3800475" y="24765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18</xdr:col>
      <xdr:colOff>0</xdr:colOff>
      <xdr:row>16</xdr:row>
      <xdr:rowOff>0</xdr:rowOff>
    </xdr:from>
    <xdr:to>
      <xdr:col>18</xdr:col>
      <xdr:colOff>0</xdr:colOff>
      <xdr:row>18</xdr:row>
      <xdr:rowOff>0</xdr:rowOff>
    </xdr:to>
    <xdr:sp>
      <xdr:nvSpPr>
        <xdr:cNvPr id="36" name="Line 52"/>
        <xdr:cNvSpPr>
          <a:spLocks/>
        </xdr:cNvSpPr>
      </xdr:nvSpPr>
      <xdr:spPr>
        <a:xfrm>
          <a:off x="3600450" y="1981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76200</xdr:rowOff>
    </xdr:from>
    <xdr:to>
      <xdr:col>4</xdr:col>
      <xdr:colOff>76200</xdr:colOff>
      <xdr:row>16</xdr:row>
      <xdr:rowOff>47625</xdr:rowOff>
    </xdr:to>
    <xdr:sp>
      <xdr:nvSpPr>
        <xdr:cNvPr id="37" name="AutoShape 56"/>
        <xdr:cNvSpPr>
          <a:spLocks/>
        </xdr:cNvSpPr>
      </xdr:nvSpPr>
      <xdr:spPr>
        <a:xfrm rot="5400000">
          <a:off x="800100" y="1933575"/>
          <a:ext cx="76200" cy="95250"/>
        </a:xfrm>
        <a:prstGeom prst="upArrow">
          <a:avLst>
            <a:gd name="adj1" fmla="val 7143"/>
            <a:gd name="adj2" fmla="val -23527"/>
          </a:avLst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16</xdr:col>
      <xdr:colOff>0</xdr:colOff>
      <xdr:row>15</xdr:row>
      <xdr:rowOff>76200</xdr:rowOff>
    </xdr:from>
    <xdr:to>
      <xdr:col>16</xdr:col>
      <xdr:colOff>76200</xdr:colOff>
      <xdr:row>16</xdr:row>
      <xdr:rowOff>47625</xdr:rowOff>
    </xdr:to>
    <xdr:sp>
      <xdr:nvSpPr>
        <xdr:cNvPr id="38" name="AutoShape 84"/>
        <xdr:cNvSpPr>
          <a:spLocks/>
        </xdr:cNvSpPr>
      </xdr:nvSpPr>
      <xdr:spPr>
        <a:xfrm rot="5400000">
          <a:off x="3200400" y="1933575"/>
          <a:ext cx="76200" cy="95250"/>
        </a:xfrm>
        <a:prstGeom prst="upArrow">
          <a:avLst>
            <a:gd name="adj1" fmla="val 7143"/>
            <a:gd name="adj2" fmla="val -23527"/>
          </a:avLst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76200</xdr:colOff>
      <xdr:row>13</xdr:row>
      <xdr:rowOff>57150</xdr:rowOff>
    </xdr:from>
    <xdr:to>
      <xdr:col>10</xdr:col>
      <xdr:colOff>28575</xdr:colOff>
      <xdr:row>13</xdr:row>
      <xdr:rowOff>57150</xdr:rowOff>
    </xdr:to>
    <xdr:sp>
      <xdr:nvSpPr>
        <xdr:cNvPr id="39" name="Line 507"/>
        <xdr:cNvSpPr>
          <a:spLocks/>
        </xdr:cNvSpPr>
      </xdr:nvSpPr>
      <xdr:spPr>
        <a:xfrm>
          <a:off x="1876425" y="16668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85725</xdr:colOff>
      <xdr:row>14</xdr:row>
      <xdr:rowOff>66675</xdr:rowOff>
    </xdr:from>
    <xdr:to>
      <xdr:col>10</xdr:col>
      <xdr:colOff>38100</xdr:colOff>
      <xdr:row>14</xdr:row>
      <xdr:rowOff>66675</xdr:rowOff>
    </xdr:to>
    <xdr:sp>
      <xdr:nvSpPr>
        <xdr:cNvPr id="40" name="Line 508"/>
        <xdr:cNvSpPr>
          <a:spLocks/>
        </xdr:cNvSpPr>
      </xdr:nvSpPr>
      <xdr:spPr>
        <a:xfrm>
          <a:off x="1885950" y="18002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57150</xdr:rowOff>
    </xdr:from>
    <xdr:to>
      <xdr:col>10</xdr:col>
      <xdr:colOff>0</xdr:colOff>
      <xdr:row>14</xdr:row>
      <xdr:rowOff>76200</xdr:rowOff>
    </xdr:to>
    <xdr:sp>
      <xdr:nvSpPr>
        <xdr:cNvPr id="41" name="Line 509"/>
        <xdr:cNvSpPr>
          <a:spLocks/>
        </xdr:cNvSpPr>
      </xdr:nvSpPr>
      <xdr:spPr>
        <a:xfrm flipV="1">
          <a:off x="2000250" y="16668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21</xdr:col>
      <xdr:colOff>133350</xdr:colOff>
      <xdr:row>14</xdr:row>
      <xdr:rowOff>38100</xdr:rowOff>
    </xdr:from>
    <xdr:to>
      <xdr:col>22</xdr:col>
      <xdr:colOff>66675</xdr:colOff>
      <xdr:row>15</xdr:row>
      <xdr:rowOff>47625</xdr:rowOff>
    </xdr:to>
    <xdr:sp>
      <xdr:nvSpPr>
        <xdr:cNvPr id="42" name="Oval 512"/>
        <xdr:cNvSpPr>
          <a:spLocks/>
        </xdr:cNvSpPr>
      </xdr:nvSpPr>
      <xdr:spPr>
        <a:xfrm>
          <a:off x="4333875" y="177165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21</xdr:col>
      <xdr:colOff>133350</xdr:colOff>
      <xdr:row>16</xdr:row>
      <xdr:rowOff>38100</xdr:rowOff>
    </xdr:from>
    <xdr:to>
      <xdr:col>22</xdr:col>
      <xdr:colOff>66675</xdr:colOff>
      <xdr:row>17</xdr:row>
      <xdr:rowOff>47625</xdr:rowOff>
    </xdr:to>
    <xdr:sp>
      <xdr:nvSpPr>
        <xdr:cNvPr id="43" name="Oval 513"/>
        <xdr:cNvSpPr>
          <a:spLocks/>
        </xdr:cNvSpPr>
      </xdr:nvSpPr>
      <xdr:spPr>
        <a:xfrm>
          <a:off x="4333875" y="201930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20</xdr:col>
      <xdr:colOff>133350</xdr:colOff>
      <xdr:row>13</xdr:row>
      <xdr:rowOff>47625</xdr:rowOff>
    </xdr:from>
    <xdr:to>
      <xdr:col>21</xdr:col>
      <xdr:colOff>66675</xdr:colOff>
      <xdr:row>14</xdr:row>
      <xdr:rowOff>57150</xdr:rowOff>
    </xdr:to>
    <xdr:sp>
      <xdr:nvSpPr>
        <xdr:cNvPr id="44" name="Oval 514"/>
        <xdr:cNvSpPr>
          <a:spLocks/>
        </xdr:cNvSpPr>
      </xdr:nvSpPr>
      <xdr:spPr>
        <a:xfrm>
          <a:off x="4133850" y="165735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20</xdr:col>
      <xdr:colOff>133350</xdr:colOff>
      <xdr:row>15</xdr:row>
      <xdr:rowOff>47625</xdr:rowOff>
    </xdr:from>
    <xdr:to>
      <xdr:col>21</xdr:col>
      <xdr:colOff>66675</xdr:colOff>
      <xdr:row>16</xdr:row>
      <xdr:rowOff>57150</xdr:rowOff>
    </xdr:to>
    <xdr:sp>
      <xdr:nvSpPr>
        <xdr:cNvPr id="45" name="Oval 515"/>
        <xdr:cNvSpPr>
          <a:spLocks/>
        </xdr:cNvSpPr>
      </xdr:nvSpPr>
      <xdr:spPr>
        <a:xfrm>
          <a:off x="4133850" y="190500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20</xdr:col>
      <xdr:colOff>133350</xdr:colOff>
      <xdr:row>17</xdr:row>
      <xdr:rowOff>57150</xdr:rowOff>
    </xdr:from>
    <xdr:to>
      <xdr:col>21</xdr:col>
      <xdr:colOff>66675</xdr:colOff>
      <xdr:row>18</xdr:row>
      <xdr:rowOff>66675</xdr:rowOff>
    </xdr:to>
    <xdr:sp>
      <xdr:nvSpPr>
        <xdr:cNvPr id="46" name="Oval 516"/>
        <xdr:cNvSpPr>
          <a:spLocks/>
        </xdr:cNvSpPr>
      </xdr:nvSpPr>
      <xdr:spPr>
        <a:xfrm>
          <a:off x="4133850" y="21621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22</xdr:col>
      <xdr:colOff>0</xdr:colOff>
      <xdr:row>15</xdr:row>
      <xdr:rowOff>0</xdr:rowOff>
    </xdr:from>
    <xdr:to>
      <xdr:col>22</xdr:col>
      <xdr:colOff>0</xdr:colOff>
      <xdr:row>17</xdr:row>
      <xdr:rowOff>0</xdr:rowOff>
    </xdr:to>
    <xdr:sp>
      <xdr:nvSpPr>
        <xdr:cNvPr id="47" name="Line 517"/>
        <xdr:cNvSpPr>
          <a:spLocks/>
        </xdr:cNvSpPr>
      </xdr:nvSpPr>
      <xdr:spPr>
        <a:xfrm>
          <a:off x="4400550" y="18573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21</xdr:col>
      <xdr:colOff>0</xdr:colOff>
      <xdr:row>14</xdr:row>
      <xdr:rowOff>0</xdr:rowOff>
    </xdr:from>
    <xdr:to>
      <xdr:col>21</xdr:col>
      <xdr:colOff>0</xdr:colOff>
      <xdr:row>18</xdr:row>
      <xdr:rowOff>0</xdr:rowOff>
    </xdr:to>
    <xdr:sp>
      <xdr:nvSpPr>
        <xdr:cNvPr id="48" name="Line 518"/>
        <xdr:cNvSpPr>
          <a:spLocks/>
        </xdr:cNvSpPr>
      </xdr:nvSpPr>
      <xdr:spPr>
        <a:xfrm>
          <a:off x="4200525" y="173355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19</xdr:col>
      <xdr:colOff>0</xdr:colOff>
      <xdr:row>14</xdr:row>
      <xdr:rowOff>0</xdr:rowOff>
    </xdr:from>
    <xdr:to>
      <xdr:col>21</xdr:col>
      <xdr:colOff>0</xdr:colOff>
      <xdr:row>14</xdr:row>
      <xdr:rowOff>0</xdr:rowOff>
    </xdr:to>
    <xdr:sp>
      <xdr:nvSpPr>
        <xdr:cNvPr id="49" name="Line 519"/>
        <xdr:cNvSpPr>
          <a:spLocks/>
        </xdr:cNvSpPr>
      </xdr:nvSpPr>
      <xdr:spPr>
        <a:xfrm>
          <a:off x="3800475" y="173355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20</xdr:col>
      <xdr:colOff>0</xdr:colOff>
      <xdr:row>15</xdr:row>
      <xdr:rowOff>0</xdr:rowOff>
    </xdr:from>
    <xdr:to>
      <xdr:col>22</xdr:col>
      <xdr:colOff>0</xdr:colOff>
      <xdr:row>15</xdr:row>
      <xdr:rowOff>0</xdr:rowOff>
    </xdr:to>
    <xdr:sp>
      <xdr:nvSpPr>
        <xdr:cNvPr id="50" name="Line 520"/>
        <xdr:cNvSpPr>
          <a:spLocks/>
        </xdr:cNvSpPr>
      </xdr:nvSpPr>
      <xdr:spPr>
        <a:xfrm>
          <a:off x="4000500" y="18573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0</xdr:rowOff>
    </xdr:from>
    <xdr:to>
      <xdr:col>21</xdr:col>
      <xdr:colOff>0</xdr:colOff>
      <xdr:row>16</xdr:row>
      <xdr:rowOff>0</xdr:rowOff>
    </xdr:to>
    <xdr:sp>
      <xdr:nvSpPr>
        <xdr:cNvPr id="51" name="Line 521"/>
        <xdr:cNvSpPr>
          <a:spLocks/>
        </xdr:cNvSpPr>
      </xdr:nvSpPr>
      <xdr:spPr>
        <a:xfrm>
          <a:off x="3800475" y="198120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20</xdr:col>
      <xdr:colOff>0</xdr:colOff>
      <xdr:row>17</xdr:row>
      <xdr:rowOff>0</xdr:rowOff>
    </xdr:from>
    <xdr:to>
      <xdr:col>22</xdr:col>
      <xdr:colOff>0</xdr:colOff>
      <xdr:row>17</xdr:row>
      <xdr:rowOff>0</xdr:rowOff>
    </xdr:to>
    <xdr:sp>
      <xdr:nvSpPr>
        <xdr:cNvPr id="52" name="Line 522"/>
        <xdr:cNvSpPr>
          <a:spLocks/>
        </xdr:cNvSpPr>
      </xdr:nvSpPr>
      <xdr:spPr>
        <a:xfrm>
          <a:off x="4000500" y="21050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19</xdr:col>
      <xdr:colOff>0</xdr:colOff>
      <xdr:row>18</xdr:row>
      <xdr:rowOff>0</xdr:rowOff>
    </xdr:from>
    <xdr:to>
      <xdr:col>21</xdr:col>
      <xdr:colOff>0</xdr:colOff>
      <xdr:row>18</xdr:row>
      <xdr:rowOff>0</xdr:rowOff>
    </xdr:to>
    <xdr:sp>
      <xdr:nvSpPr>
        <xdr:cNvPr id="53" name="Line 523"/>
        <xdr:cNvSpPr>
          <a:spLocks/>
        </xdr:cNvSpPr>
      </xdr:nvSpPr>
      <xdr:spPr>
        <a:xfrm>
          <a:off x="3800475" y="222885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21</xdr:col>
      <xdr:colOff>76200</xdr:colOff>
      <xdr:row>12</xdr:row>
      <xdr:rowOff>76200</xdr:rowOff>
    </xdr:from>
    <xdr:to>
      <xdr:col>21</xdr:col>
      <xdr:colOff>142875</xdr:colOff>
      <xdr:row>13</xdr:row>
      <xdr:rowOff>28575</xdr:rowOff>
    </xdr:to>
    <xdr:sp>
      <xdr:nvSpPr>
        <xdr:cNvPr id="54" name="Line 524"/>
        <xdr:cNvSpPr>
          <a:spLocks/>
        </xdr:cNvSpPr>
      </xdr:nvSpPr>
      <xdr:spPr>
        <a:xfrm flipV="1">
          <a:off x="4276725" y="1562100"/>
          <a:ext cx="666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22</xdr:col>
      <xdr:colOff>76200</xdr:colOff>
      <xdr:row>13</xdr:row>
      <xdr:rowOff>66675</xdr:rowOff>
    </xdr:from>
    <xdr:to>
      <xdr:col>22</xdr:col>
      <xdr:colOff>142875</xdr:colOff>
      <xdr:row>14</xdr:row>
      <xdr:rowOff>28575</xdr:rowOff>
    </xdr:to>
    <xdr:sp>
      <xdr:nvSpPr>
        <xdr:cNvPr id="55" name="Line 525"/>
        <xdr:cNvSpPr>
          <a:spLocks/>
        </xdr:cNvSpPr>
      </xdr:nvSpPr>
      <xdr:spPr>
        <a:xfrm flipV="1">
          <a:off x="4476750" y="1676400"/>
          <a:ext cx="666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21</xdr:col>
      <xdr:colOff>123825</xdr:colOff>
      <xdr:row>12</xdr:row>
      <xdr:rowOff>104775</xdr:rowOff>
    </xdr:from>
    <xdr:to>
      <xdr:col>22</xdr:col>
      <xdr:colOff>123825</xdr:colOff>
      <xdr:row>13</xdr:row>
      <xdr:rowOff>104775</xdr:rowOff>
    </xdr:to>
    <xdr:sp>
      <xdr:nvSpPr>
        <xdr:cNvPr id="56" name="Line 526"/>
        <xdr:cNvSpPr>
          <a:spLocks/>
        </xdr:cNvSpPr>
      </xdr:nvSpPr>
      <xdr:spPr>
        <a:xfrm>
          <a:off x="4324350" y="1590675"/>
          <a:ext cx="2000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3</xdr:row>
      <xdr:rowOff>0</xdr:rowOff>
    </xdr:from>
    <xdr:to>
      <xdr:col>39</xdr:col>
      <xdr:colOff>0</xdr:colOff>
      <xdr:row>4</xdr:row>
      <xdr:rowOff>0</xdr:rowOff>
    </xdr:to>
    <xdr:sp>
      <xdr:nvSpPr>
        <xdr:cNvPr id="1" name="Rectangle 2"/>
        <xdr:cNvSpPr>
          <a:spLocks/>
        </xdr:cNvSpPr>
      </xdr:nvSpPr>
      <xdr:spPr>
        <a:xfrm>
          <a:off x="7524750" y="371475"/>
          <a:ext cx="647700" cy="123825"/>
        </a:xfrm>
        <a:prstGeom prst="round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39</xdr:col>
      <xdr:colOff>0</xdr:colOff>
      <xdr:row>2</xdr:row>
      <xdr:rowOff>0</xdr:rowOff>
    </xdr:from>
    <xdr:to>
      <xdr:col>39</xdr:col>
      <xdr:colOff>200025</xdr:colOff>
      <xdr:row>4</xdr:row>
      <xdr:rowOff>0</xdr:rowOff>
    </xdr:to>
    <xdr:sp>
      <xdr:nvSpPr>
        <xdr:cNvPr id="2" name="AutoShape 3"/>
        <xdr:cNvSpPr>
          <a:spLocks/>
        </xdr:cNvSpPr>
      </xdr:nvSpPr>
      <xdr:spPr>
        <a:xfrm>
          <a:off x="8172450" y="247650"/>
          <a:ext cx="200025" cy="247650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38</xdr:row>
      <xdr:rowOff>28575</xdr:rowOff>
    </xdr:to>
    <xdr:sp>
      <xdr:nvSpPr>
        <xdr:cNvPr id="3" name="Line 23"/>
        <xdr:cNvSpPr>
          <a:spLocks/>
        </xdr:cNvSpPr>
      </xdr:nvSpPr>
      <xdr:spPr>
        <a:xfrm>
          <a:off x="1600200" y="45815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38</xdr:row>
      <xdr:rowOff>28575</xdr:rowOff>
    </xdr:to>
    <xdr:sp>
      <xdr:nvSpPr>
        <xdr:cNvPr id="4" name="Line 24"/>
        <xdr:cNvSpPr>
          <a:spLocks/>
        </xdr:cNvSpPr>
      </xdr:nvSpPr>
      <xdr:spPr>
        <a:xfrm>
          <a:off x="1800225" y="45815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17</xdr:col>
      <xdr:colOff>0</xdr:colOff>
      <xdr:row>37</xdr:row>
      <xdr:rowOff>0</xdr:rowOff>
    </xdr:from>
    <xdr:to>
      <xdr:col>17</xdr:col>
      <xdr:colOff>0</xdr:colOff>
      <xdr:row>38</xdr:row>
      <xdr:rowOff>38100</xdr:rowOff>
    </xdr:to>
    <xdr:sp>
      <xdr:nvSpPr>
        <xdr:cNvPr id="5" name="Line 25"/>
        <xdr:cNvSpPr>
          <a:spLocks/>
        </xdr:cNvSpPr>
      </xdr:nvSpPr>
      <xdr:spPr>
        <a:xfrm>
          <a:off x="3400425" y="45815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18</xdr:col>
      <xdr:colOff>0</xdr:colOff>
      <xdr:row>36</xdr:row>
      <xdr:rowOff>38100</xdr:rowOff>
    </xdr:from>
    <xdr:to>
      <xdr:col>18</xdr:col>
      <xdr:colOff>0</xdr:colOff>
      <xdr:row>38</xdr:row>
      <xdr:rowOff>38100</xdr:rowOff>
    </xdr:to>
    <xdr:sp>
      <xdr:nvSpPr>
        <xdr:cNvPr id="6" name="Line 26"/>
        <xdr:cNvSpPr>
          <a:spLocks/>
        </xdr:cNvSpPr>
      </xdr:nvSpPr>
      <xdr:spPr>
        <a:xfrm>
          <a:off x="3600450" y="44958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152400</xdr:colOff>
      <xdr:row>34</xdr:row>
      <xdr:rowOff>0</xdr:rowOff>
    </xdr:from>
    <xdr:to>
      <xdr:col>7</xdr:col>
      <xdr:colOff>57150</xdr:colOff>
      <xdr:row>34</xdr:row>
      <xdr:rowOff>0</xdr:rowOff>
    </xdr:to>
    <xdr:sp>
      <xdr:nvSpPr>
        <xdr:cNvPr id="7" name="Line 27"/>
        <xdr:cNvSpPr>
          <a:spLocks/>
        </xdr:cNvSpPr>
      </xdr:nvSpPr>
      <xdr:spPr>
        <a:xfrm>
          <a:off x="1352550" y="42100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152400</xdr:colOff>
      <xdr:row>36</xdr:row>
      <xdr:rowOff>0</xdr:rowOff>
    </xdr:from>
    <xdr:to>
      <xdr:col>7</xdr:col>
      <xdr:colOff>57150</xdr:colOff>
      <xdr:row>36</xdr:row>
      <xdr:rowOff>0</xdr:rowOff>
    </xdr:to>
    <xdr:sp>
      <xdr:nvSpPr>
        <xdr:cNvPr id="8" name="Line 28"/>
        <xdr:cNvSpPr>
          <a:spLocks/>
        </xdr:cNvSpPr>
      </xdr:nvSpPr>
      <xdr:spPr>
        <a:xfrm>
          <a:off x="1352550" y="44577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15</xdr:col>
      <xdr:colOff>152400</xdr:colOff>
      <xdr:row>36</xdr:row>
      <xdr:rowOff>0</xdr:rowOff>
    </xdr:from>
    <xdr:to>
      <xdr:col>16</xdr:col>
      <xdr:colOff>66675</xdr:colOff>
      <xdr:row>36</xdr:row>
      <xdr:rowOff>0</xdr:rowOff>
    </xdr:to>
    <xdr:sp>
      <xdr:nvSpPr>
        <xdr:cNvPr id="9" name="Line 29"/>
        <xdr:cNvSpPr>
          <a:spLocks/>
        </xdr:cNvSpPr>
      </xdr:nvSpPr>
      <xdr:spPr>
        <a:xfrm>
          <a:off x="3152775" y="44577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15</xdr:col>
      <xdr:colOff>161925</xdr:colOff>
      <xdr:row>34</xdr:row>
      <xdr:rowOff>0</xdr:rowOff>
    </xdr:from>
    <xdr:to>
      <xdr:col>16</xdr:col>
      <xdr:colOff>66675</xdr:colOff>
      <xdr:row>34</xdr:row>
      <xdr:rowOff>0</xdr:rowOff>
    </xdr:to>
    <xdr:sp>
      <xdr:nvSpPr>
        <xdr:cNvPr id="10" name="Line 30"/>
        <xdr:cNvSpPr>
          <a:spLocks/>
        </xdr:cNvSpPr>
      </xdr:nvSpPr>
      <xdr:spPr>
        <a:xfrm>
          <a:off x="3162300" y="42100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1" name="Line 46"/>
        <xdr:cNvSpPr>
          <a:spLocks/>
        </xdr:cNvSpPr>
      </xdr:nvSpPr>
      <xdr:spPr>
        <a:xfrm>
          <a:off x="1600200" y="4705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36</xdr:row>
      <xdr:rowOff>0</xdr:rowOff>
    </xdr:to>
    <xdr:sp>
      <xdr:nvSpPr>
        <xdr:cNvPr id="12" name="Line 47"/>
        <xdr:cNvSpPr>
          <a:spLocks/>
        </xdr:cNvSpPr>
      </xdr:nvSpPr>
      <xdr:spPr>
        <a:xfrm flipV="1">
          <a:off x="1400175" y="4210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18</xdr:col>
      <xdr:colOff>0</xdr:colOff>
      <xdr:row>38</xdr:row>
      <xdr:rowOff>0</xdr:rowOff>
    </xdr:to>
    <xdr:sp>
      <xdr:nvSpPr>
        <xdr:cNvPr id="13" name="Line 48"/>
        <xdr:cNvSpPr>
          <a:spLocks/>
        </xdr:cNvSpPr>
      </xdr:nvSpPr>
      <xdr:spPr>
        <a:xfrm>
          <a:off x="3400425" y="4705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16</xdr:col>
      <xdr:colOff>0</xdr:colOff>
      <xdr:row>34</xdr:row>
      <xdr:rowOff>0</xdr:rowOff>
    </xdr:from>
    <xdr:to>
      <xdr:col>16</xdr:col>
      <xdr:colOff>0</xdr:colOff>
      <xdr:row>36</xdr:row>
      <xdr:rowOff>0</xdr:rowOff>
    </xdr:to>
    <xdr:sp>
      <xdr:nvSpPr>
        <xdr:cNvPr id="14" name="Line 49"/>
        <xdr:cNvSpPr>
          <a:spLocks/>
        </xdr:cNvSpPr>
      </xdr:nvSpPr>
      <xdr:spPr>
        <a:xfrm>
          <a:off x="3200400" y="4210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76200</xdr:rowOff>
    </xdr:from>
    <xdr:to>
      <xdr:col>5</xdr:col>
      <xdr:colOff>76200</xdr:colOff>
      <xdr:row>34</xdr:row>
      <xdr:rowOff>47625</xdr:rowOff>
    </xdr:to>
    <xdr:sp>
      <xdr:nvSpPr>
        <xdr:cNvPr id="15" name="AutoShape 53"/>
        <xdr:cNvSpPr>
          <a:spLocks/>
        </xdr:cNvSpPr>
      </xdr:nvSpPr>
      <xdr:spPr>
        <a:xfrm rot="5400000">
          <a:off x="1000125" y="4162425"/>
          <a:ext cx="76200" cy="95250"/>
        </a:xfrm>
        <a:prstGeom prst="upArrow">
          <a:avLst>
            <a:gd name="adj1" fmla="val 7143"/>
            <a:gd name="adj2" fmla="val -23527"/>
          </a:avLst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76200</xdr:rowOff>
    </xdr:from>
    <xdr:to>
      <xdr:col>14</xdr:col>
      <xdr:colOff>76200</xdr:colOff>
      <xdr:row>34</xdr:row>
      <xdr:rowOff>47625</xdr:rowOff>
    </xdr:to>
    <xdr:sp>
      <xdr:nvSpPr>
        <xdr:cNvPr id="16" name="AutoShape 54"/>
        <xdr:cNvSpPr>
          <a:spLocks/>
        </xdr:cNvSpPr>
      </xdr:nvSpPr>
      <xdr:spPr>
        <a:xfrm rot="5400000">
          <a:off x="2800350" y="4162425"/>
          <a:ext cx="76200" cy="95250"/>
        </a:xfrm>
        <a:prstGeom prst="upArrow">
          <a:avLst>
            <a:gd name="adj1" fmla="val 7143"/>
            <a:gd name="adj2" fmla="val -23527"/>
          </a:avLst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114300</xdr:colOff>
      <xdr:row>31</xdr:row>
      <xdr:rowOff>38100</xdr:rowOff>
    </xdr:from>
    <xdr:to>
      <xdr:col>8</xdr:col>
      <xdr:colOff>85725</xdr:colOff>
      <xdr:row>32</xdr:row>
      <xdr:rowOff>85725</xdr:rowOff>
    </xdr:to>
    <xdr:grpSp>
      <xdr:nvGrpSpPr>
        <xdr:cNvPr id="17" name="Group 218"/>
        <xdr:cNvGrpSpPr>
          <a:grpSpLocks/>
        </xdr:cNvGrpSpPr>
      </xdr:nvGrpSpPr>
      <xdr:grpSpPr>
        <a:xfrm>
          <a:off x="1514475" y="3876675"/>
          <a:ext cx="171450" cy="171450"/>
          <a:chOff x="117" y="316"/>
          <a:chExt cx="18" cy="18"/>
        </a:xfrm>
        <a:solidFill>
          <a:srgbClr val="FFFFFF"/>
        </a:solidFill>
      </xdr:grpSpPr>
      <xdr:sp>
        <xdr:nvSpPr>
          <xdr:cNvPr id="18" name="Oval 4"/>
          <xdr:cNvSpPr>
            <a:spLocks/>
          </xdr:cNvSpPr>
        </xdr:nvSpPr>
        <xdr:spPr>
          <a:xfrm>
            <a:off x="119" y="318"/>
            <a:ext cx="14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9" name="Oval 217"/>
          <xdr:cNvSpPr>
            <a:spLocks/>
          </xdr:cNvSpPr>
        </xdr:nvSpPr>
        <xdr:spPr>
          <a:xfrm>
            <a:off x="117" y="316"/>
            <a:ext cx="18" cy="1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8</xdr:col>
      <xdr:colOff>114300</xdr:colOff>
      <xdr:row>31</xdr:row>
      <xdr:rowOff>38100</xdr:rowOff>
    </xdr:from>
    <xdr:to>
      <xdr:col>9</xdr:col>
      <xdr:colOff>85725</xdr:colOff>
      <xdr:row>32</xdr:row>
      <xdr:rowOff>85725</xdr:rowOff>
    </xdr:to>
    <xdr:grpSp>
      <xdr:nvGrpSpPr>
        <xdr:cNvPr id="20" name="Group 219"/>
        <xdr:cNvGrpSpPr>
          <a:grpSpLocks/>
        </xdr:cNvGrpSpPr>
      </xdr:nvGrpSpPr>
      <xdr:grpSpPr>
        <a:xfrm>
          <a:off x="1714500" y="3876675"/>
          <a:ext cx="171450" cy="171450"/>
          <a:chOff x="117" y="316"/>
          <a:chExt cx="18" cy="18"/>
        </a:xfrm>
        <a:solidFill>
          <a:srgbClr val="FFFFFF"/>
        </a:solidFill>
      </xdr:grpSpPr>
      <xdr:sp>
        <xdr:nvSpPr>
          <xdr:cNvPr id="21" name="Oval 220"/>
          <xdr:cNvSpPr>
            <a:spLocks/>
          </xdr:cNvSpPr>
        </xdr:nvSpPr>
        <xdr:spPr>
          <a:xfrm>
            <a:off x="119" y="318"/>
            <a:ext cx="14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2" name="Oval 221"/>
          <xdr:cNvSpPr>
            <a:spLocks/>
          </xdr:cNvSpPr>
        </xdr:nvSpPr>
        <xdr:spPr>
          <a:xfrm>
            <a:off x="117" y="316"/>
            <a:ext cx="18" cy="1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9</xdr:col>
      <xdr:colOff>114300</xdr:colOff>
      <xdr:row>31</xdr:row>
      <xdr:rowOff>38100</xdr:rowOff>
    </xdr:from>
    <xdr:to>
      <xdr:col>10</xdr:col>
      <xdr:colOff>85725</xdr:colOff>
      <xdr:row>32</xdr:row>
      <xdr:rowOff>85725</xdr:rowOff>
    </xdr:to>
    <xdr:grpSp>
      <xdr:nvGrpSpPr>
        <xdr:cNvPr id="23" name="Group 222"/>
        <xdr:cNvGrpSpPr>
          <a:grpSpLocks/>
        </xdr:cNvGrpSpPr>
      </xdr:nvGrpSpPr>
      <xdr:grpSpPr>
        <a:xfrm>
          <a:off x="1914525" y="3876675"/>
          <a:ext cx="171450" cy="171450"/>
          <a:chOff x="117" y="316"/>
          <a:chExt cx="18" cy="18"/>
        </a:xfrm>
        <a:solidFill>
          <a:srgbClr val="FFFFFF"/>
        </a:solidFill>
      </xdr:grpSpPr>
      <xdr:sp>
        <xdr:nvSpPr>
          <xdr:cNvPr id="24" name="Oval 223"/>
          <xdr:cNvSpPr>
            <a:spLocks/>
          </xdr:cNvSpPr>
        </xdr:nvSpPr>
        <xdr:spPr>
          <a:xfrm>
            <a:off x="119" y="318"/>
            <a:ext cx="14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5" name="Oval 224"/>
          <xdr:cNvSpPr>
            <a:spLocks/>
          </xdr:cNvSpPr>
        </xdr:nvSpPr>
        <xdr:spPr>
          <a:xfrm>
            <a:off x="117" y="316"/>
            <a:ext cx="18" cy="1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7</xdr:col>
      <xdr:colOff>114300</xdr:colOff>
      <xdr:row>33</xdr:row>
      <xdr:rowOff>38100</xdr:rowOff>
    </xdr:from>
    <xdr:to>
      <xdr:col>8</xdr:col>
      <xdr:colOff>85725</xdr:colOff>
      <xdr:row>34</xdr:row>
      <xdr:rowOff>85725</xdr:rowOff>
    </xdr:to>
    <xdr:grpSp>
      <xdr:nvGrpSpPr>
        <xdr:cNvPr id="26" name="Group 226"/>
        <xdr:cNvGrpSpPr>
          <a:grpSpLocks/>
        </xdr:cNvGrpSpPr>
      </xdr:nvGrpSpPr>
      <xdr:grpSpPr>
        <a:xfrm>
          <a:off x="1514475" y="4124325"/>
          <a:ext cx="171450" cy="171450"/>
          <a:chOff x="117" y="316"/>
          <a:chExt cx="18" cy="18"/>
        </a:xfrm>
        <a:solidFill>
          <a:srgbClr val="FFFFFF"/>
        </a:solidFill>
      </xdr:grpSpPr>
      <xdr:sp>
        <xdr:nvSpPr>
          <xdr:cNvPr id="27" name="Oval 227"/>
          <xdr:cNvSpPr>
            <a:spLocks/>
          </xdr:cNvSpPr>
        </xdr:nvSpPr>
        <xdr:spPr>
          <a:xfrm>
            <a:off x="119" y="318"/>
            <a:ext cx="14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8" name="Oval 228"/>
          <xdr:cNvSpPr>
            <a:spLocks/>
          </xdr:cNvSpPr>
        </xdr:nvSpPr>
        <xdr:spPr>
          <a:xfrm>
            <a:off x="117" y="316"/>
            <a:ext cx="18" cy="1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8</xdr:col>
      <xdr:colOff>114300</xdr:colOff>
      <xdr:row>33</xdr:row>
      <xdr:rowOff>38100</xdr:rowOff>
    </xdr:from>
    <xdr:to>
      <xdr:col>9</xdr:col>
      <xdr:colOff>85725</xdr:colOff>
      <xdr:row>34</xdr:row>
      <xdr:rowOff>85725</xdr:rowOff>
    </xdr:to>
    <xdr:grpSp>
      <xdr:nvGrpSpPr>
        <xdr:cNvPr id="29" name="Group 229"/>
        <xdr:cNvGrpSpPr>
          <a:grpSpLocks/>
        </xdr:cNvGrpSpPr>
      </xdr:nvGrpSpPr>
      <xdr:grpSpPr>
        <a:xfrm>
          <a:off x="1714500" y="4124325"/>
          <a:ext cx="171450" cy="171450"/>
          <a:chOff x="117" y="316"/>
          <a:chExt cx="18" cy="18"/>
        </a:xfrm>
        <a:solidFill>
          <a:srgbClr val="FFFFFF"/>
        </a:solidFill>
      </xdr:grpSpPr>
      <xdr:sp>
        <xdr:nvSpPr>
          <xdr:cNvPr id="30" name="Oval 230"/>
          <xdr:cNvSpPr>
            <a:spLocks/>
          </xdr:cNvSpPr>
        </xdr:nvSpPr>
        <xdr:spPr>
          <a:xfrm>
            <a:off x="119" y="318"/>
            <a:ext cx="14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1" name="Oval 231"/>
          <xdr:cNvSpPr>
            <a:spLocks/>
          </xdr:cNvSpPr>
        </xdr:nvSpPr>
        <xdr:spPr>
          <a:xfrm>
            <a:off x="117" y="316"/>
            <a:ext cx="18" cy="1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9</xdr:col>
      <xdr:colOff>114300</xdr:colOff>
      <xdr:row>33</xdr:row>
      <xdr:rowOff>38100</xdr:rowOff>
    </xdr:from>
    <xdr:to>
      <xdr:col>10</xdr:col>
      <xdr:colOff>85725</xdr:colOff>
      <xdr:row>34</xdr:row>
      <xdr:rowOff>85725</xdr:rowOff>
    </xdr:to>
    <xdr:grpSp>
      <xdr:nvGrpSpPr>
        <xdr:cNvPr id="32" name="Group 232"/>
        <xdr:cNvGrpSpPr>
          <a:grpSpLocks/>
        </xdr:cNvGrpSpPr>
      </xdr:nvGrpSpPr>
      <xdr:grpSpPr>
        <a:xfrm>
          <a:off x="1914525" y="4124325"/>
          <a:ext cx="171450" cy="171450"/>
          <a:chOff x="117" y="316"/>
          <a:chExt cx="18" cy="18"/>
        </a:xfrm>
        <a:solidFill>
          <a:srgbClr val="FFFFFF"/>
        </a:solidFill>
      </xdr:grpSpPr>
      <xdr:sp>
        <xdr:nvSpPr>
          <xdr:cNvPr id="33" name="Oval 233"/>
          <xdr:cNvSpPr>
            <a:spLocks/>
          </xdr:cNvSpPr>
        </xdr:nvSpPr>
        <xdr:spPr>
          <a:xfrm>
            <a:off x="119" y="318"/>
            <a:ext cx="14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4" name="Oval 234"/>
          <xdr:cNvSpPr>
            <a:spLocks/>
          </xdr:cNvSpPr>
        </xdr:nvSpPr>
        <xdr:spPr>
          <a:xfrm>
            <a:off x="117" y="316"/>
            <a:ext cx="18" cy="1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7</xdr:col>
      <xdr:colOff>114300</xdr:colOff>
      <xdr:row>35</xdr:row>
      <xdr:rowOff>38100</xdr:rowOff>
    </xdr:from>
    <xdr:to>
      <xdr:col>8</xdr:col>
      <xdr:colOff>85725</xdr:colOff>
      <xdr:row>36</xdr:row>
      <xdr:rowOff>85725</xdr:rowOff>
    </xdr:to>
    <xdr:grpSp>
      <xdr:nvGrpSpPr>
        <xdr:cNvPr id="35" name="Group 236"/>
        <xdr:cNvGrpSpPr>
          <a:grpSpLocks/>
        </xdr:cNvGrpSpPr>
      </xdr:nvGrpSpPr>
      <xdr:grpSpPr>
        <a:xfrm>
          <a:off x="1514475" y="4371975"/>
          <a:ext cx="171450" cy="171450"/>
          <a:chOff x="117" y="316"/>
          <a:chExt cx="18" cy="18"/>
        </a:xfrm>
        <a:solidFill>
          <a:srgbClr val="FFFFFF"/>
        </a:solidFill>
      </xdr:grpSpPr>
      <xdr:sp>
        <xdr:nvSpPr>
          <xdr:cNvPr id="36" name="Oval 237"/>
          <xdr:cNvSpPr>
            <a:spLocks/>
          </xdr:cNvSpPr>
        </xdr:nvSpPr>
        <xdr:spPr>
          <a:xfrm>
            <a:off x="119" y="318"/>
            <a:ext cx="14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7" name="Oval 238"/>
          <xdr:cNvSpPr>
            <a:spLocks/>
          </xdr:cNvSpPr>
        </xdr:nvSpPr>
        <xdr:spPr>
          <a:xfrm>
            <a:off x="117" y="316"/>
            <a:ext cx="18" cy="1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8</xdr:col>
      <xdr:colOff>114300</xdr:colOff>
      <xdr:row>35</xdr:row>
      <xdr:rowOff>38100</xdr:rowOff>
    </xdr:from>
    <xdr:to>
      <xdr:col>9</xdr:col>
      <xdr:colOff>85725</xdr:colOff>
      <xdr:row>36</xdr:row>
      <xdr:rowOff>85725</xdr:rowOff>
    </xdr:to>
    <xdr:grpSp>
      <xdr:nvGrpSpPr>
        <xdr:cNvPr id="38" name="Group 239"/>
        <xdr:cNvGrpSpPr>
          <a:grpSpLocks/>
        </xdr:cNvGrpSpPr>
      </xdr:nvGrpSpPr>
      <xdr:grpSpPr>
        <a:xfrm>
          <a:off x="1714500" y="4371975"/>
          <a:ext cx="171450" cy="171450"/>
          <a:chOff x="117" y="316"/>
          <a:chExt cx="18" cy="18"/>
        </a:xfrm>
        <a:solidFill>
          <a:srgbClr val="FFFFFF"/>
        </a:solidFill>
      </xdr:grpSpPr>
      <xdr:sp>
        <xdr:nvSpPr>
          <xdr:cNvPr id="39" name="Oval 240"/>
          <xdr:cNvSpPr>
            <a:spLocks/>
          </xdr:cNvSpPr>
        </xdr:nvSpPr>
        <xdr:spPr>
          <a:xfrm>
            <a:off x="119" y="318"/>
            <a:ext cx="14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0" name="Oval 241"/>
          <xdr:cNvSpPr>
            <a:spLocks/>
          </xdr:cNvSpPr>
        </xdr:nvSpPr>
        <xdr:spPr>
          <a:xfrm>
            <a:off x="117" y="316"/>
            <a:ext cx="18" cy="1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9</xdr:col>
      <xdr:colOff>114300</xdr:colOff>
      <xdr:row>35</xdr:row>
      <xdr:rowOff>38100</xdr:rowOff>
    </xdr:from>
    <xdr:to>
      <xdr:col>10</xdr:col>
      <xdr:colOff>85725</xdr:colOff>
      <xdr:row>36</xdr:row>
      <xdr:rowOff>85725</xdr:rowOff>
    </xdr:to>
    <xdr:grpSp>
      <xdr:nvGrpSpPr>
        <xdr:cNvPr id="41" name="Group 242"/>
        <xdr:cNvGrpSpPr>
          <a:grpSpLocks/>
        </xdr:cNvGrpSpPr>
      </xdr:nvGrpSpPr>
      <xdr:grpSpPr>
        <a:xfrm>
          <a:off x="1914525" y="4371975"/>
          <a:ext cx="171450" cy="171450"/>
          <a:chOff x="117" y="316"/>
          <a:chExt cx="18" cy="18"/>
        </a:xfrm>
        <a:solidFill>
          <a:srgbClr val="FFFFFF"/>
        </a:solidFill>
      </xdr:grpSpPr>
      <xdr:sp>
        <xdr:nvSpPr>
          <xdr:cNvPr id="42" name="Oval 243"/>
          <xdr:cNvSpPr>
            <a:spLocks/>
          </xdr:cNvSpPr>
        </xdr:nvSpPr>
        <xdr:spPr>
          <a:xfrm>
            <a:off x="119" y="318"/>
            <a:ext cx="14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3" name="Oval 244"/>
          <xdr:cNvSpPr>
            <a:spLocks/>
          </xdr:cNvSpPr>
        </xdr:nvSpPr>
        <xdr:spPr>
          <a:xfrm>
            <a:off x="117" y="316"/>
            <a:ext cx="18" cy="1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16</xdr:col>
      <xdr:colOff>114300</xdr:colOff>
      <xdr:row>31</xdr:row>
      <xdr:rowOff>38100</xdr:rowOff>
    </xdr:from>
    <xdr:to>
      <xdr:col>17</xdr:col>
      <xdr:colOff>85725</xdr:colOff>
      <xdr:row>32</xdr:row>
      <xdr:rowOff>85725</xdr:rowOff>
    </xdr:to>
    <xdr:grpSp>
      <xdr:nvGrpSpPr>
        <xdr:cNvPr id="44" name="Group 245"/>
        <xdr:cNvGrpSpPr>
          <a:grpSpLocks/>
        </xdr:cNvGrpSpPr>
      </xdr:nvGrpSpPr>
      <xdr:grpSpPr>
        <a:xfrm>
          <a:off x="3314700" y="3876675"/>
          <a:ext cx="171450" cy="171450"/>
          <a:chOff x="117" y="316"/>
          <a:chExt cx="18" cy="18"/>
        </a:xfrm>
        <a:solidFill>
          <a:srgbClr val="FFFFFF"/>
        </a:solidFill>
      </xdr:grpSpPr>
      <xdr:sp>
        <xdr:nvSpPr>
          <xdr:cNvPr id="45" name="Oval 246"/>
          <xdr:cNvSpPr>
            <a:spLocks/>
          </xdr:cNvSpPr>
        </xdr:nvSpPr>
        <xdr:spPr>
          <a:xfrm>
            <a:off x="119" y="318"/>
            <a:ext cx="14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6" name="Oval 247"/>
          <xdr:cNvSpPr>
            <a:spLocks/>
          </xdr:cNvSpPr>
        </xdr:nvSpPr>
        <xdr:spPr>
          <a:xfrm>
            <a:off x="117" y="316"/>
            <a:ext cx="18" cy="1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16</xdr:col>
      <xdr:colOff>114300</xdr:colOff>
      <xdr:row>33</xdr:row>
      <xdr:rowOff>38100</xdr:rowOff>
    </xdr:from>
    <xdr:to>
      <xdr:col>17</xdr:col>
      <xdr:colOff>85725</xdr:colOff>
      <xdr:row>34</xdr:row>
      <xdr:rowOff>85725</xdr:rowOff>
    </xdr:to>
    <xdr:grpSp>
      <xdr:nvGrpSpPr>
        <xdr:cNvPr id="47" name="Group 254"/>
        <xdr:cNvGrpSpPr>
          <a:grpSpLocks/>
        </xdr:cNvGrpSpPr>
      </xdr:nvGrpSpPr>
      <xdr:grpSpPr>
        <a:xfrm>
          <a:off x="3314700" y="4124325"/>
          <a:ext cx="171450" cy="171450"/>
          <a:chOff x="117" y="316"/>
          <a:chExt cx="18" cy="18"/>
        </a:xfrm>
        <a:solidFill>
          <a:srgbClr val="FFFFFF"/>
        </a:solidFill>
      </xdr:grpSpPr>
      <xdr:sp>
        <xdr:nvSpPr>
          <xdr:cNvPr id="48" name="Oval 255"/>
          <xdr:cNvSpPr>
            <a:spLocks/>
          </xdr:cNvSpPr>
        </xdr:nvSpPr>
        <xdr:spPr>
          <a:xfrm>
            <a:off x="119" y="318"/>
            <a:ext cx="14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9" name="Oval 256"/>
          <xdr:cNvSpPr>
            <a:spLocks/>
          </xdr:cNvSpPr>
        </xdr:nvSpPr>
        <xdr:spPr>
          <a:xfrm>
            <a:off x="117" y="316"/>
            <a:ext cx="18" cy="1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16</xdr:col>
      <xdr:colOff>114300</xdr:colOff>
      <xdr:row>35</xdr:row>
      <xdr:rowOff>38100</xdr:rowOff>
    </xdr:from>
    <xdr:to>
      <xdr:col>17</xdr:col>
      <xdr:colOff>85725</xdr:colOff>
      <xdr:row>36</xdr:row>
      <xdr:rowOff>85725</xdr:rowOff>
    </xdr:to>
    <xdr:grpSp>
      <xdr:nvGrpSpPr>
        <xdr:cNvPr id="50" name="Group 257"/>
        <xdr:cNvGrpSpPr>
          <a:grpSpLocks/>
        </xdr:cNvGrpSpPr>
      </xdr:nvGrpSpPr>
      <xdr:grpSpPr>
        <a:xfrm>
          <a:off x="3314700" y="4371975"/>
          <a:ext cx="171450" cy="171450"/>
          <a:chOff x="117" y="316"/>
          <a:chExt cx="18" cy="18"/>
        </a:xfrm>
        <a:solidFill>
          <a:srgbClr val="FFFFFF"/>
        </a:solidFill>
      </xdr:grpSpPr>
      <xdr:sp>
        <xdr:nvSpPr>
          <xdr:cNvPr id="51" name="Oval 258"/>
          <xdr:cNvSpPr>
            <a:spLocks/>
          </xdr:cNvSpPr>
        </xdr:nvSpPr>
        <xdr:spPr>
          <a:xfrm>
            <a:off x="119" y="318"/>
            <a:ext cx="14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2" name="Oval 259"/>
          <xdr:cNvSpPr>
            <a:spLocks/>
          </xdr:cNvSpPr>
        </xdr:nvSpPr>
        <xdr:spPr>
          <a:xfrm>
            <a:off x="117" y="316"/>
            <a:ext cx="18" cy="1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17</xdr:col>
      <xdr:colOff>114300</xdr:colOff>
      <xdr:row>32</xdr:row>
      <xdr:rowOff>38100</xdr:rowOff>
    </xdr:from>
    <xdr:to>
      <xdr:col>18</xdr:col>
      <xdr:colOff>85725</xdr:colOff>
      <xdr:row>33</xdr:row>
      <xdr:rowOff>85725</xdr:rowOff>
    </xdr:to>
    <xdr:grpSp>
      <xdr:nvGrpSpPr>
        <xdr:cNvPr id="53" name="Group 260"/>
        <xdr:cNvGrpSpPr>
          <a:grpSpLocks/>
        </xdr:cNvGrpSpPr>
      </xdr:nvGrpSpPr>
      <xdr:grpSpPr>
        <a:xfrm>
          <a:off x="3514725" y="4000500"/>
          <a:ext cx="171450" cy="171450"/>
          <a:chOff x="117" y="316"/>
          <a:chExt cx="18" cy="18"/>
        </a:xfrm>
        <a:solidFill>
          <a:srgbClr val="FFFFFF"/>
        </a:solidFill>
      </xdr:grpSpPr>
      <xdr:sp>
        <xdr:nvSpPr>
          <xdr:cNvPr id="54" name="Oval 261"/>
          <xdr:cNvSpPr>
            <a:spLocks/>
          </xdr:cNvSpPr>
        </xdr:nvSpPr>
        <xdr:spPr>
          <a:xfrm>
            <a:off x="119" y="318"/>
            <a:ext cx="14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5" name="Oval 262"/>
          <xdr:cNvSpPr>
            <a:spLocks/>
          </xdr:cNvSpPr>
        </xdr:nvSpPr>
        <xdr:spPr>
          <a:xfrm>
            <a:off x="117" y="316"/>
            <a:ext cx="18" cy="1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17</xdr:col>
      <xdr:colOff>114300</xdr:colOff>
      <xdr:row>34</xdr:row>
      <xdr:rowOff>38100</xdr:rowOff>
    </xdr:from>
    <xdr:to>
      <xdr:col>18</xdr:col>
      <xdr:colOff>85725</xdr:colOff>
      <xdr:row>35</xdr:row>
      <xdr:rowOff>85725</xdr:rowOff>
    </xdr:to>
    <xdr:grpSp>
      <xdr:nvGrpSpPr>
        <xdr:cNvPr id="56" name="Group 266"/>
        <xdr:cNvGrpSpPr>
          <a:grpSpLocks/>
        </xdr:cNvGrpSpPr>
      </xdr:nvGrpSpPr>
      <xdr:grpSpPr>
        <a:xfrm>
          <a:off x="3514725" y="4248150"/>
          <a:ext cx="171450" cy="171450"/>
          <a:chOff x="117" y="316"/>
          <a:chExt cx="18" cy="18"/>
        </a:xfrm>
        <a:solidFill>
          <a:srgbClr val="FFFFFF"/>
        </a:solidFill>
      </xdr:grpSpPr>
      <xdr:sp>
        <xdr:nvSpPr>
          <xdr:cNvPr id="57" name="Oval 267"/>
          <xdr:cNvSpPr>
            <a:spLocks/>
          </xdr:cNvSpPr>
        </xdr:nvSpPr>
        <xdr:spPr>
          <a:xfrm>
            <a:off x="119" y="318"/>
            <a:ext cx="14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8" name="Oval 268"/>
          <xdr:cNvSpPr>
            <a:spLocks/>
          </xdr:cNvSpPr>
        </xdr:nvSpPr>
        <xdr:spPr>
          <a:xfrm>
            <a:off x="117" y="316"/>
            <a:ext cx="18" cy="1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8</xdr:col>
      <xdr:colOff>0</xdr:colOff>
      <xdr:row>32</xdr:row>
      <xdr:rowOff>0</xdr:rowOff>
    </xdr:from>
    <xdr:to>
      <xdr:col>10</xdr:col>
      <xdr:colOff>0</xdr:colOff>
      <xdr:row>32</xdr:row>
      <xdr:rowOff>0</xdr:rowOff>
    </xdr:to>
    <xdr:sp>
      <xdr:nvSpPr>
        <xdr:cNvPr id="59" name="Line 284"/>
        <xdr:cNvSpPr>
          <a:spLocks/>
        </xdr:cNvSpPr>
      </xdr:nvSpPr>
      <xdr:spPr>
        <a:xfrm>
          <a:off x="1600200" y="396240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60" name="Line 285"/>
        <xdr:cNvSpPr>
          <a:spLocks/>
        </xdr:cNvSpPr>
      </xdr:nvSpPr>
      <xdr:spPr>
        <a:xfrm>
          <a:off x="1600200" y="421005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10</xdr:col>
      <xdr:colOff>0</xdr:colOff>
      <xdr:row>36</xdr:row>
      <xdr:rowOff>0</xdr:rowOff>
    </xdr:to>
    <xdr:sp>
      <xdr:nvSpPr>
        <xdr:cNvPr id="61" name="Line 286"/>
        <xdr:cNvSpPr>
          <a:spLocks/>
        </xdr:cNvSpPr>
      </xdr:nvSpPr>
      <xdr:spPr>
        <a:xfrm>
          <a:off x="1600200" y="445770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36</xdr:row>
      <xdr:rowOff>0</xdr:rowOff>
    </xdr:to>
    <xdr:sp>
      <xdr:nvSpPr>
        <xdr:cNvPr id="62" name="Line 287"/>
        <xdr:cNvSpPr>
          <a:spLocks/>
        </xdr:cNvSpPr>
      </xdr:nvSpPr>
      <xdr:spPr>
        <a:xfrm>
          <a:off x="1600200" y="396240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36</xdr:row>
      <xdr:rowOff>0</xdr:rowOff>
    </xdr:to>
    <xdr:sp>
      <xdr:nvSpPr>
        <xdr:cNvPr id="63" name="Line 288"/>
        <xdr:cNvSpPr>
          <a:spLocks/>
        </xdr:cNvSpPr>
      </xdr:nvSpPr>
      <xdr:spPr>
        <a:xfrm>
          <a:off x="1800225" y="396240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0</xdr:colOff>
      <xdr:row>32</xdr:row>
      <xdr:rowOff>0</xdr:rowOff>
    </xdr:from>
    <xdr:to>
      <xdr:col>10</xdr:col>
      <xdr:colOff>0</xdr:colOff>
      <xdr:row>36</xdr:row>
      <xdr:rowOff>0</xdr:rowOff>
    </xdr:to>
    <xdr:sp>
      <xdr:nvSpPr>
        <xdr:cNvPr id="64" name="Line 289"/>
        <xdr:cNvSpPr>
          <a:spLocks/>
        </xdr:cNvSpPr>
      </xdr:nvSpPr>
      <xdr:spPr>
        <a:xfrm>
          <a:off x="2000250" y="396240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18</xdr:col>
      <xdr:colOff>0</xdr:colOff>
      <xdr:row>33</xdr:row>
      <xdr:rowOff>0</xdr:rowOff>
    </xdr:from>
    <xdr:to>
      <xdr:col>18</xdr:col>
      <xdr:colOff>9525</xdr:colOff>
      <xdr:row>35</xdr:row>
      <xdr:rowOff>0</xdr:rowOff>
    </xdr:to>
    <xdr:sp>
      <xdr:nvSpPr>
        <xdr:cNvPr id="65" name="Line 302"/>
        <xdr:cNvSpPr>
          <a:spLocks/>
        </xdr:cNvSpPr>
      </xdr:nvSpPr>
      <xdr:spPr>
        <a:xfrm>
          <a:off x="3600450" y="4086225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0</xdr:rowOff>
    </xdr:from>
    <xdr:to>
      <xdr:col>17</xdr:col>
      <xdr:colOff>9525</xdr:colOff>
      <xdr:row>36</xdr:row>
      <xdr:rowOff>0</xdr:rowOff>
    </xdr:to>
    <xdr:sp>
      <xdr:nvSpPr>
        <xdr:cNvPr id="66" name="Line 313"/>
        <xdr:cNvSpPr>
          <a:spLocks/>
        </xdr:cNvSpPr>
      </xdr:nvSpPr>
      <xdr:spPr>
        <a:xfrm>
          <a:off x="3400425" y="3962400"/>
          <a:ext cx="9525" cy="49530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133350</xdr:colOff>
      <xdr:row>12</xdr:row>
      <xdr:rowOff>0</xdr:rowOff>
    </xdr:from>
    <xdr:to>
      <xdr:col>16</xdr:col>
      <xdr:colOff>0</xdr:colOff>
      <xdr:row>12</xdr:row>
      <xdr:rowOff>0</xdr:rowOff>
    </xdr:to>
    <xdr:sp>
      <xdr:nvSpPr>
        <xdr:cNvPr id="67" name="Line 323"/>
        <xdr:cNvSpPr>
          <a:spLocks/>
        </xdr:cNvSpPr>
      </xdr:nvSpPr>
      <xdr:spPr>
        <a:xfrm>
          <a:off x="1733550" y="148590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104775</xdr:colOff>
      <xdr:row>16</xdr:row>
      <xdr:rowOff>0</xdr:rowOff>
    </xdr:from>
    <xdr:to>
      <xdr:col>16</xdr:col>
      <xdr:colOff>0</xdr:colOff>
      <xdr:row>16</xdr:row>
      <xdr:rowOff>0</xdr:rowOff>
    </xdr:to>
    <xdr:sp>
      <xdr:nvSpPr>
        <xdr:cNvPr id="68" name="Line 324"/>
        <xdr:cNvSpPr>
          <a:spLocks/>
        </xdr:cNvSpPr>
      </xdr:nvSpPr>
      <xdr:spPr>
        <a:xfrm flipV="1">
          <a:off x="1704975" y="1981200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0</xdr:rowOff>
    </xdr:from>
    <xdr:to>
      <xdr:col>11</xdr:col>
      <xdr:colOff>0</xdr:colOff>
      <xdr:row>15</xdr:row>
      <xdr:rowOff>0</xdr:rowOff>
    </xdr:to>
    <xdr:sp>
      <xdr:nvSpPr>
        <xdr:cNvPr id="69" name="Line 325"/>
        <xdr:cNvSpPr>
          <a:spLocks/>
        </xdr:cNvSpPr>
      </xdr:nvSpPr>
      <xdr:spPr>
        <a:xfrm flipH="1">
          <a:off x="2200275" y="16097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11</xdr:col>
      <xdr:colOff>0</xdr:colOff>
      <xdr:row>12</xdr:row>
      <xdr:rowOff>0</xdr:rowOff>
    </xdr:from>
    <xdr:to>
      <xdr:col>11</xdr:col>
      <xdr:colOff>0</xdr:colOff>
      <xdr:row>12</xdr:row>
      <xdr:rowOff>114300</xdr:rowOff>
    </xdr:to>
    <xdr:sp>
      <xdr:nvSpPr>
        <xdr:cNvPr id="70" name="Line 326"/>
        <xdr:cNvSpPr>
          <a:spLocks/>
        </xdr:cNvSpPr>
      </xdr:nvSpPr>
      <xdr:spPr>
        <a:xfrm flipH="1">
          <a:off x="2200275" y="14859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95250</xdr:rowOff>
    </xdr:from>
    <xdr:to>
      <xdr:col>13</xdr:col>
      <xdr:colOff>0</xdr:colOff>
      <xdr:row>15</xdr:row>
      <xdr:rowOff>28575</xdr:rowOff>
    </xdr:to>
    <xdr:sp>
      <xdr:nvSpPr>
        <xdr:cNvPr id="71" name="Line 327"/>
        <xdr:cNvSpPr>
          <a:spLocks/>
        </xdr:cNvSpPr>
      </xdr:nvSpPr>
      <xdr:spPr>
        <a:xfrm>
          <a:off x="2600325" y="15811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15</xdr:col>
      <xdr:colOff>0</xdr:colOff>
      <xdr:row>12</xdr:row>
      <xdr:rowOff>0</xdr:rowOff>
    </xdr:from>
    <xdr:to>
      <xdr:col>15</xdr:col>
      <xdr:colOff>0</xdr:colOff>
      <xdr:row>16</xdr:row>
      <xdr:rowOff>0</xdr:rowOff>
    </xdr:to>
    <xdr:sp>
      <xdr:nvSpPr>
        <xdr:cNvPr id="72" name="Line 328"/>
        <xdr:cNvSpPr>
          <a:spLocks/>
        </xdr:cNvSpPr>
      </xdr:nvSpPr>
      <xdr:spPr>
        <a:xfrm flipH="1">
          <a:off x="3000375" y="148590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28575</xdr:colOff>
      <xdr:row>16</xdr:row>
      <xdr:rowOff>104775</xdr:rowOff>
    </xdr:from>
    <xdr:to>
      <xdr:col>4</xdr:col>
      <xdr:colOff>180975</xdr:colOff>
      <xdr:row>16</xdr:row>
      <xdr:rowOff>104775</xdr:rowOff>
    </xdr:to>
    <xdr:sp>
      <xdr:nvSpPr>
        <xdr:cNvPr id="73" name="Line 330"/>
        <xdr:cNvSpPr>
          <a:spLocks/>
        </xdr:cNvSpPr>
      </xdr:nvSpPr>
      <xdr:spPr>
        <a:xfrm>
          <a:off x="828675" y="20859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76200</xdr:colOff>
      <xdr:row>16</xdr:row>
      <xdr:rowOff>104775</xdr:rowOff>
    </xdr:from>
    <xdr:to>
      <xdr:col>8</xdr:col>
      <xdr:colOff>47625</xdr:colOff>
      <xdr:row>16</xdr:row>
      <xdr:rowOff>104775</xdr:rowOff>
    </xdr:to>
    <xdr:sp>
      <xdr:nvSpPr>
        <xdr:cNvPr id="74" name="Line 331"/>
        <xdr:cNvSpPr>
          <a:spLocks/>
        </xdr:cNvSpPr>
      </xdr:nvSpPr>
      <xdr:spPr>
        <a:xfrm flipV="1">
          <a:off x="1476375" y="20859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13</xdr:col>
      <xdr:colOff>0</xdr:colOff>
      <xdr:row>17</xdr:row>
      <xdr:rowOff>0</xdr:rowOff>
    </xdr:to>
    <xdr:sp>
      <xdr:nvSpPr>
        <xdr:cNvPr id="75" name="Line 336"/>
        <xdr:cNvSpPr>
          <a:spLocks/>
        </xdr:cNvSpPr>
      </xdr:nvSpPr>
      <xdr:spPr>
        <a:xfrm flipH="1" flipV="1">
          <a:off x="2600325" y="19812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0</xdr:rowOff>
    </xdr:from>
    <xdr:to>
      <xdr:col>13</xdr:col>
      <xdr:colOff>0</xdr:colOff>
      <xdr:row>16</xdr:row>
      <xdr:rowOff>0</xdr:rowOff>
    </xdr:to>
    <xdr:sp>
      <xdr:nvSpPr>
        <xdr:cNvPr id="76" name="Line 337"/>
        <xdr:cNvSpPr>
          <a:spLocks/>
        </xdr:cNvSpPr>
      </xdr:nvSpPr>
      <xdr:spPr>
        <a:xfrm flipH="1" flipV="1">
          <a:off x="2600325" y="18573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180975</xdr:colOff>
      <xdr:row>16</xdr:row>
      <xdr:rowOff>47625</xdr:rowOff>
    </xdr:from>
    <xdr:to>
      <xdr:col>4</xdr:col>
      <xdr:colOff>180975</xdr:colOff>
      <xdr:row>17</xdr:row>
      <xdr:rowOff>0</xdr:rowOff>
    </xdr:to>
    <xdr:sp>
      <xdr:nvSpPr>
        <xdr:cNvPr id="77" name="Line 352"/>
        <xdr:cNvSpPr>
          <a:spLocks/>
        </xdr:cNvSpPr>
      </xdr:nvSpPr>
      <xdr:spPr>
        <a:xfrm>
          <a:off x="981075" y="20288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47625</xdr:rowOff>
    </xdr:from>
    <xdr:to>
      <xdr:col>5</xdr:col>
      <xdr:colOff>9525</xdr:colOff>
      <xdr:row>17</xdr:row>
      <xdr:rowOff>0</xdr:rowOff>
    </xdr:to>
    <xdr:sp>
      <xdr:nvSpPr>
        <xdr:cNvPr id="78" name="Line 353"/>
        <xdr:cNvSpPr>
          <a:spLocks/>
        </xdr:cNvSpPr>
      </xdr:nvSpPr>
      <xdr:spPr>
        <a:xfrm>
          <a:off x="1009650" y="20288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76200</xdr:colOff>
      <xdr:row>16</xdr:row>
      <xdr:rowOff>57150</xdr:rowOff>
    </xdr:from>
    <xdr:to>
      <xdr:col>7</xdr:col>
      <xdr:colOff>76200</xdr:colOff>
      <xdr:row>17</xdr:row>
      <xdr:rowOff>0</xdr:rowOff>
    </xdr:to>
    <xdr:sp>
      <xdr:nvSpPr>
        <xdr:cNvPr id="79" name="Line 354"/>
        <xdr:cNvSpPr>
          <a:spLocks/>
        </xdr:cNvSpPr>
      </xdr:nvSpPr>
      <xdr:spPr>
        <a:xfrm>
          <a:off x="1476375" y="203835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47625</xdr:colOff>
      <xdr:row>16</xdr:row>
      <xdr:rowOff>57150</xdr:rowOff>
    </xdr:from>
    <xdr:to>
      <xdr:col>8</xdr:col>
      <xdr:colOff>47625</xdr:colOff>
      <xdr:row>17</xdr:row>
      <xdr:rowOff>0</xdr:rowOff>
    </xdr:to>
    <xdr:sp>
      <xdr:nvSpPr>
        <xdr:cNvPr id="80" name="Line 355"/>
        <xdr:cNvSpPr>
          <a:spLocks/>
        </xdr:cNvSpPr>
      </xdr:nvSpPr>
      <xdr:spPr>
        <a:xfrm>
          <a:off x="1647825" y="203835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28575</xdr:colOff>
      <xdr:row>12</xdr:row>
      <xdr:rowOff>0</xdr:rowOff>
    </xdr:from>
    <xdr:to>
      <xdr:col>9</xdr:col>
      <xdr:colOff>0</xdr:colOff>
      <xdr:row>16</xdr:row>
      <xdr:rowOff>0</xdr:rowOff>
    </xdr:to>
    <xdr:grpSp>
      <xdr:nvGrpSpPr>
        <xdr:cNvPr id="81" name="Group 432"/>
        <xdr:cNvGrpSpPr>
          <a:grpSpLocks/>
        </xdr:cNvGrpSpPr>
      </xdr:nvGrpSpPr>
      <xdr:grpSpPr>
        <a:xfrm>
          <a:off x="828675" y="1485900"/>
          <a:ext cx="971550" cy="495300"/>
          <a:chOff x="68" y="285"/>
          <a:chExt cx="102" cy="60"/>
        </a:xfrm>
        <a:solidFill>
          <a:srgbClr val="FFFFFF"/>
        </a:solidFill>
      </xdr:grpSpPr>
      <xdr:sp>
        <xdr:nvSpPr>
          <xdr:cNvPr id="82" name="Line 433"/>
          <xdr:cNvSpPr>
            <a:spLocks/>
          </xdr:cNvSpPr>
        </xdr:nvSpPr>
        <xdr:spPr>
          <a:xfrm>
            <a:off x="68" y="315"/>
            <a:ext cx="10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3" name="Rectangle 434"/>
          <xdr:cNvSpPr>
            <a:spLocks/>
          </xdr:cNvSpPr>
        </xdr:nvSpPr>
        <xdr:spPr>
          <a:xfrm>
            <a:off x="101" y="285"/>
            <a:ext cx="3" cy="15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4" name="Rectangle 435"/>
          <xdr:cNvSpPr>
            <a:spLocks/>
          </xdr:cNvSpPr>
        </xdr:nvSpPr>
        <xdr:spPr>
          <a:xfrm>
            <a:off x="135" y="285"/>
            <a:ext cx="3" cy="15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5" name="Rectangle 436"/>
          <xdr:cNvSpPr>
            <a:spLocks/>
          </xdr:cNvSpPr>
        </xdr:nvSpPr>
        <xdr:spPr>
          <a:xfrm>
            <a:off x="118" y="285"/>
            <a:ext cx="3" cy="15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6" name="Rectangle 437"/>
          <xdr:cNvSpPr>
            <a:spLocks/>
          </xdr:cNvSpPr>
        </xdr:nvSpPr>
        <xdr:spPr>
          <a:xfrm>
            <a:off x="152" y="285"/>
            <a:ext cx="3" cy="15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7" name="Rectangle 438"/>
          <xdr:cNvSpPr>
            <a:spLocks/>
          </xdr:cNvSpPr>
        </xdr:nvSpPr>
        <xdr:spPr>
          <a:xfrm>
            <a:off x="84" y="285"/>
            <a:ext cx="3" cy="15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8" name="Rectangle 439"/>
          <xdr:cNvSpPr>
            <a:spLocks/>
          </xdr:cNvSpPr>
        </xdr:nvSpPr>
        <xdr:spPr>
          <a:xfrm>
            <a:off x="101" y="330"/>
            <a:ext cx="3" cy="15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9" name="Rectangle 440"/>
          <xdr:cNvSpPr>
            <a:spLocks/>
          </xdr:cNvSpPr>
        </xdr:nvSpPr>
        <xdr:spPr>
          <a:xfrm>
            <a:off x="135" y="330"/>
            <a:ext cx="3" cy="15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90" name="Rectangle 441"/>
          <xdr:cNvSpPr>
            <a:spLocks/>
          </xdr:cNvSpPr>
        </xdr:nvSpPr>
        <xdr:spPr>
          <a:xfrm>
            <a:off x="118" y="330"/>
            <a:ext cx="3" cy="15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91" name="Rectangle 442"/>
          <xdr:cNvSpPr>
            <a:spLocks/>
          </xdr:cNvSpPr>
        </xdr:nvSpPr>
        <xdr:spPr>
          <a:xfrm>
            <a:off x="152" y="330"/>
            <a:ext cx="3" cy="15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92" name="Rectangle 443"/>
          <xdr:cNvSpPr>
            <a:spLocks/>
          </xdr:cNvSpPr>
        </xdr:nvSpPr>
        <xdr:spPr>
          <a:xfrm>
            <a:off x="84" y="330"/>
            <a:ext cx="3" cy="15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93" name="Rectangle 444"/>
          <xdr:cNvSpPr>
            <a:spLocks/>
          </xdr:cNvSpPr>
        </xdr:nvSpPr>
        <xdr:spPr>
          <a:xfrm>
            <a:off x="68" y="330"/>
            <a:ext cx="102" cy="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94" name="Rectangle 445"/>
          <xdr:cNvSpPr>
            <a:spLocks/>
          </xdr:cNvSpPr>
        </xdr:nvSpPr>
        <xdr:spPr>
          <a:xfrm>
            <a:off x="68" y="297"/>
            <a:ext cx="102" cy="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16</xdr:row>
      <xdr:rowOff>104775</xdr:rowOff>
    </xdr:from>
    <xdr:to>
      <xdr:col>5</xdr:col>
      <xdr:colOff>152400</xdr:colOff>
      <xdr:row>16</xdr:row>
      <xdr:rowOff>104775</xdr:rowOff>
    </xdr:to>
    <xdr:sp>
      <xdr:nvSpPr>
        <xdr:cNvPr id="95" name="Line 446"/>
        <xdr:cNvSpPr>
          <a:spLocks/>
        </xdr:cNvSpPr>
      </xdr:nvSpPr>
      <xdr:spPr>
        <a:xfrm flipH="1">
          <a:off x="1000125" y="20859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15</xdr:col>
      <xdr:colOff>152400</xdr:colOff>
      <xdr:row>11</xdr:row>
      <xdr:rowOff>114300</xdr:rowOff>
    </xdr:from>
    <xdr:to>
      <xdr:col>18</xdr:col>
      <xdr:colOff>47625</xdr:colOff>
      <xdr:row>16</xdr:row>
      <xdr:rowOff>0</xdr:rowOff>
    </xdr:to>
    <xdr:grpSp>
      <xdr:nvGrpSpPr>
        <xdr:cNvPr id="96" name="Group 463"/>
        <xdr:cNvGrpSpPr>
          <a:grpSpLocks/>
        </xdr:cNvGrpSpPr>
      </xdr:nvGrpSpPr>
      <xdr:grpSpPr>
        <a:xfrm>
          <a:off x="3152775" y="1476375"/>
          <a:ext cx="495300" cy="504825"/>
          <a:chOff x="331" y="129"/>
          <a:chExt cx="52" cy="53"/>
        </a:xfrm>
        <a:solidFill>
          <a:srgbClr val="FFFFFF"/>
        </a:solidFill>
      </xdr:grpSpPr>
      <xdr:sp>
        <xdr:nvSpPr>
          <xdr:cNvPr id="97" name="Oval 452"/>
          <xdr:cNvSpPr>
            <a:spLocks/>
          </xdr:cNvSpPr>
        </xdr:nvSpPr>
        <xdr:spPr>
          <a:xfrm>
            <a:off x="331" y="129"/>
            <a:ext cx="52" cy="53"/>
          </a:xfrm>
          <a:prstGeom prst="ellipse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98" name="Oval 453"/>
          <xdr:cNvSpPr>
            <a:spLocks/>
          </xdr:cNvSpPr>
        </xdr:nvSpPr>
        <xdr:spPr>
          <a:xfrm>
            <a:off x="340" y="139"/>
            <a:ext cx="34" cy="3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99" name="Oval 454"/>
          <xdr:cNvSpPr>
            <a:spLocks/>
          </xdr:cNvSpPr>
        </xdr:nvSpPr>
        <xdr:spPr>
          <a:xfrm>
            <a:off x="343" y="142"/>
            <a:ext cx="28" cy="2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00" name="Line 455"/>
          <xdr:cNvSpPr>
            <a:spLocks/>
          </xdr:cNvSpPr>
        </xdr:nvSpPr>
        <xdr:spPr>
          <a:xfrm>
            <a:off x="336" y="156"/>
            <a:ext cx="4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01" name="Line 456"/>
          <xdr:cNvSpPr>
            <a:spLocks/>
          </xdr:cNvSpPr>
        </xdr:nvSpPr>
        <xdr:spPr>
          <a:xfrm>
            <a:off x="357" y="130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9</xdr:col>
      <xdr:colOff>47625</xdr:colOff>
      <xdr:row>13</xdr:row>
      <xdr:rowOff>0</xdr:rowOff>
    </xdr:from>
    <xdr:to>
      <xdr:col>11</xdr:col>
      <xdr:colOff>47625</xdr:colOff>
      <xdr:row>13</xdr:row>
      <xdr:rowOff>0</xdr:rowOff>
    </xdr:to>
    <xdr:sp>
      <xdr:nvSpPr>
        <xdr:cNvPr id="102" name="Line 457"/>
        <xdr:cNvSpPr>
          <a:spLocks/>
        </xdr:cNvSpPr>
      </xdr:nvSpPr>
      <xdr:spPr>
        <a:xfrm>
          <a:off x="1847850" y="16097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47625</xdr:colOff>
      <xdr:row>15</xdr:row>
      <xdr:rowOff>0</xdr:rowOff>
    </xdr:from>
    <xdr:to>
      <xdr:col>11</xdr:col>
      <xdr:colOff>47625</xdr:colOff>
      <xdr:row>15</xdr:row>
      <xdr:rowOff>0</xdr:rowOff>
    </xdr:to>
    <xdr:sp>
      <xdr:nvSpPr>
        <xdr:cNvPr id="103" name="Line 458"/>
        <xdr:cNvSpPr>
          <a:spLocks/>
        </xdr:cNvSpPr>
      </xdr:nvSpPr>
      <xdr:spPr>
        <a:xfrm>
          <a:off x="1847850" y="18573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47625</xdr:colOff>
      <xdr:row>12</xdr:row>
      <xdr:rowOff>95250</xdr:rowOff>
    </xdr:from>
    <xdr:to>
      <xdr:col>13</xdr:col>
      <xdr:colOff>38100</xdr:colOff>
      <xdr:row>12</xdr:row>
      <xdr:rowOff>95250</xdr:rowOff>
    </xdr:to>
    <xdr:sp>
      <xdr:nvSpPr>
        <xdr:cNvPr id="104" name="Line 459"/>
        <xdr:cNvSpPr>
          <a:spLocks/>
        </xdr:cNvSpPr>
      </xdr:nvSpPr>
      <xdr:spPr>
        <a:xfrm>
          <a:off x="1847850" y="158115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66675</xdr:colOff>
      <xdr:row>15</xdr:row>
      <xdr:rowOff>28575</xdr:rowOff>
    </xdr:from>
    <xdr:to>
      <xdr:col>13</xdr:col>
      <xdr:colOff>47625</xdr:colOff>
      <xdr:row>15</xdr:row>
      <xdr:rowOff>28575</xdr:rowOff>
    </xdr:to>
    <xdr:sp>
      <xdr:nvSpPr>
        <xdr:cNvPr id="105" name="Line 460"/>
        <xdr:cNvSpPr>
          <a:spLocks/>
        </xdr:cNvSpPr>
      </xdr:nvSpPr>
      <xdr:spPr>
        <a:xfrm>
          <a:off x="1866900" y="188595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18</xdr:col>
      <xdr:colOff>114300</xdr:colOff>
      <xdr:row>31</xdr:row>
      <xdr:rowOff>38100</xdr:rowOff>
    </xdr:from>
    <xdr:to>
      <xdr:col>19</xdr:col>
      <xdr:colOff>85725</xdr:colOff>
      <xdr:row>32</xdr:row>
      <xdr:rowOff>85725</xdr:rowOff>
    </xdr:to>
    <xdr:grpSp>
      <xdr:nvGrpSpPr>
        <xdr:cNvPr id="106" name="Group 465"/>
        <xdr:cNvGrpSpPr>
          <a:grpSpLocks/>
        </xdr:cNvGrpSpPr>
      </xdr:nvGrpSpPr>
      <xdr:grpSpPr>
        <a:xfrm>
          <a:off x="3714750" y="3876675"/>
          <a:ext cx="171450" cy="171450"/>
          <a:chOff x="117" y="316"/>
          <a:chExt cx="18" cy="18"/>
        </a:xfrm>
        <a:solidFill>
          <a:srgbClr val="FFFFFF"/>
        </a:solidFill>
      </xdr:grpSpPr>
      <xdr:sp>
        <xdr:nvSpPr>
          <xdr:cNvPr id="107" name="Oval 466"/>
          <xdr:cNvSpPr>
            <a:spLocks/>
          </xdr:cNvSpPr>
        </xdr:nvSpPr>
        <xdr:spPr>
          <a:xfrm>
            <a:off x="119" y="318"/>
            <a:ext cx="14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08" name="Oval 467"/>
          <xdr:cNvSpPr>
            <a:spLocks/>
          </xdr:cNvSpPr>
        </xdr:nvSpPr>
        <xdr:spPr>
          <a:xfrm>
            <a:off x="117" y="316"/>
            <a:ext cx="18" cy="1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18</xdr:col>
      <xdr:colOff>114300</xdr:colOff>
      <xdr:row>33</xdr:row>
      <xdr:rowOff>38100</xdr:rowOff>
    </xdr:from>
    <xdr:to>
      <xdr:col>19</xdr:col>
      <xdr:colOff>85725</xdr:colOff>
      <xdr:row>34</xdr:row>
      <xdr:rowOff>85725</xdr:rowOff>
    </xdr:to>
    <xdr:grpSp>
      <xdr:nvGrpSpPr>
        <xdr:cNvPr id="109" name="Group 468"/>
        <xdr:cNvGrpSpPr>
          <a:grpSpLocks/>
        </xdr:cNvGrpSpPr>
      </xdr:nvGrpSpPr>
      <xdr:grpSpPr>
        <a:xfrm>
          <a:off x="3714750" y="4124325"/>
          <a:ext cx="171450" cy="171450"/>
          <a:chOff x="117" y="316"/>
          <a:chExt cx="18" cy="18"/>
        </a:xfrm>
        <a:solidFill>
          <a:srgbClr val="FFFFFF"/>
        </a:solidFill>
      </xdr:grpSpPr>
      <xdr:sp>
        <xdr:nvSpPr>
          <xdr:cNvPr id="110" name="Oval 469"/>
          <xdr:cNvSpPr>
            <a:spLocks/>
          </xdr:cNvSpPr>
        </xdr:nvSpPr>
        <xdr:spPr>
          <a:xfrm>
            <a:off x="119" y="318"/>
            <a:ext cx="14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11" name="Oval 470"/>
          <xdr:cNvSpPr>
            <a:spLocks/>
          </xdr:cNvSpPr>
        </xdr:nvSpPr>
        <xdr:spPr>
          <a:xfrm>
            <a:off x="117" y="316"/>
            <a:ext cx="18" cy="1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18</xdr:col>
      <xdr:colOff>114300</xdr:colOff>
      <xdr:row>35</xdr:row>
      <xdr:rowOff>38100</xdr:rowOff>
    </xdr:from>
    <xdr:to>
      <xdr:col>19</xdr:col>
      <xdr:colOff>85725</xdr:colOff>
      <xdr:row>36</xdr:row>
      <xdr:rowOff>85725</xdr:rowOff>
    </xdr:to>
    <xdr:grpSp>
      <xdr:nvGrpSpPr>
        <xdr:cNvPr id="112" name="Group 471"/>
        <xdr:cNvGrpSpPr>
          <a:grpSpLocks/>
        </xdr:cNvGrpSpPr>
      </xdr:nvGrpSpPr>
      <xdr:grpSpPr>
        <a:xfrm>
          <a:off x="3714750" y="4371975"/>
          <a:ext cx="171450" cy="171450"/>
          <a:chOff x="117" y="316"/>
          <a:chExt cx="18" cy="18"/>
        </a:xfrm>
        <a:solidFill>
          <a:srgbClr val="FFFFFF"/>
        </a:solidFill>
      </xdr:grpSpPr>
      <xdr:sp>
        <xdr:nvSpPr>
          <xdr:cNvPr id="113" name="Oval 472"/>
          <xdr:cNvSpPr>
            <a:spLocks/>
          </xdr:cNvSpPr>
        </xdr:nvSpPr>
        <xdr:spPr>
          <a:xfrm>
            <a:off x="119" y="318"/>
            <a:ext cx="14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14" name="Oval 473"/>
          <xdr:cNvSpPr>
            <a:spLocks/>
          </xdr:cNvSpPr>
        </xdr:nvSpPr>
        <xdr:spPr>
          <a:xfrm>
            <a:off x="117" y="316"/>
            <a:ext cx="18" cy="1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19</xdr:col>
      <xdr:colOff>114300</xdr:colOff>
      <xdr:row>32</xdr:row>
      <xdr:rowOff>38100</xdr:rowOff>
    </xdr:from>
    <xdr:to>
      <xdr:col>20</xdr:col>
      <xdr:colOff>85725</xdr:colOff>
      <xdr:row>33</xdr:row>
      <xdr:rowOff>85725</xdr:rowOff>
    </xdr:to>
    <xdr:grpSp>
      <xdr:nvGrpSpPr>
        <xdr:cNvPr id="115" name="Group 474"/>
        <xdr:cNvGrpSpPr>
          <a:grpSpLocks/>
        </xdr:cNvGrpSpPr>
      </xdr:nvGrpSpPr>
      <xdr:grpSpPr>
        <a:xfrm>
          <a:off x="3914775" y="4000500"/>
          <a:ext cx="171450" cy="171450"/>
          <a:chOff x="117" y="316"/>
          <a:chExt cx="18" cy="18"/>
        </a:xfrm>
        <a:solidFill>
          <a:srgbClr val="FFFFFF"/>
        </a:solidFill>
      </xdr:grpSpPr>
      <xdr:sp>
        <xdr:nvSpPr>
          <xdr:cNvPr id="116" name="Oval 475"/>
          <xdr:cNvSpPr>
            <a:spLocks/>
          </xdr:cNvSpPr>
        </xdr:nvSpPr>
        <xdr:spPr>
          <a:xfrm>
            <a:off x="119" y="318"/>
            <a:ext cx="14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17" name="Oval 476"/>
          <xdr:cNvSpPr>
            <a:spLocks/>
          </xdr:cNvSpPr>
        </xdr:nvSpPr>
        <xdr:spPr>
          <a:xfrm>
            <a:off x="117" y="316"/>
            <a:ext cx="18" cy="1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19</xdr:col>
      <xdr:colOff>114300</xdr:colOff>
      <xdr:row>34</xdr:row>
      <xdr:rowOff>38100</xdr:rowOff>
    </xdr:from>
    <xdr:to>
      <xdr:col>20</xdr:col>
      <xdr:colOff>85725</xdr:colOff>
      <xdr:row>35</xdr:row>
      <xdr:rowOff>85725</xdr:rowOff>
    </xdr:to>
    <xdr:grpSp>
      <xdr:nvGrpSpPr>
        <xdr:cNvPr id="118" name="Group 477"/>
        <xdr:cNvGrpSpPr>
          <a:grpSpLocks/>
        </xdr:cNvGrpSpPr>
      </xdr:nvGrpSpPr>
      <xdr:grpSpPr>
        <a:xfrm>
          <a:off x="3914775" y="4248150"/>
          <a:ext cx="171450" cy="171450"/>
          <a:chOff x="117" y="316"/>
          <a:chExt cx="18" cy="18"/>
        </a:xfrm>
        <a:solidFill>
          <a:srgbClr val="FFFFFF"/>
        </a:solidFill>
      </xdr:grpSpPr>
      <xdr:sp>
        <xdr:nvSpPr>
          <xdr:cNvPr id="119" name="Oval 478"/>
          <xdr:cNvSpPr>
            <a:spLocks/>
          </xdr:cNvSpPr>
        </xdr:nvSpPr>
        <xdr:spPr>
          <a:xfrm>
            <a:off x="119" y="318"/>
            <a:ext cx="14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20" name="Oval 479"/>
          <xdr:cNvSpPr>
            <a:spLocks/>
          </xdr:cNvSpPr>
        </xdr:nvSpPr>
        <xdr:spPr>
          <a:xfrm>
            <a:off x="117" y="316"/>
            <a:ext cx="18" cy="1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20</xdr:col>
      <xdr:colOff>0</xdr:colOff>
      <xdr:row>33</xdr:row>
      <xdr:rowOff>0</xdr:rowOff>
    </xdr:from>
    <xdr:to>
      <xdr:col>20</xdr:col>
      <xdr:colOff>9525</xdr:colOff>
      <xdr:row>35</xdr:row>
      <xdr:rowOff>0</xdr:rowOff>
    </xdr:to>
    <xdr:sp>
      <xdr:nvSpPr>
        <xdr:cNvPr id="121" name="Line 480"/>
        <xdr:cNvSpPr>
          <a:spLocks/>
        </xdr:cNvSpPr>
      </xdr:nvSpPr>
      <xdr:spPr>
        <a:xfrm>
          <a:off x="4000500" y="4086225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9525</xdr:colOff>
      <xdr:row>36</xdr:row>
      <xdr:rowOff>0</xdr:rowOff>
    </xdr:to>
    <xdr:sp>
      <xdr:nvSpPr>
        <xdr:cNvPr id="122" name="Line 481"/>
        <xdr:cNvSpPr>
          <a:spLocks/>
        </xdr:cNvSpPr>
      </xdr:nvSpPr>
      <xdr:spPr>
        <a:xfrm>
          <a:off x="3800475" y="3962400"/>
          <a:ext cx="9525" cy="49530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123" name="Line 482"/>
        <xdr:cNvSpPr>
          <a:spLocks/>
        </xdr:cNvSpPr>
      </xdr:nvSpPr>
      <xdr:spPr>
        <a:xfrm>
          <a:off x="3400425" y="396240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18</xdr:col>
      <xdr:colOff>0</xdr:colOff>
      <xdr:row>33</xdr:row>
      <xdr:rowOff>0</xdr:rowOff>
    </xdr:from>
    <xdr:to>
      <xdr:col>20</xdr:col>
      <xdr:colOff>0</xdr:colOff>
      <xdr:row>33</xdr:row>
      <xdr:rowOff>0</xdr:rowOff>
    </xdr:to>
    <xdr:sp>
      <xdr:nvSpPr>
        <xdr:cNvPr id="124" name="Line 483"/>
        <xdr:cNvSpPr>
          <a:spLocks/>
        </xdr:cNvSpPr>
      </xdr:nvSpPr>
      <xdr:spPr>
        <a:xfrm>
          <a:off x="3600450" y="40862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17</xdr:col>
      <xdr:colOff>0</xdr:colOff>
      <xdr:row>34</xdr:row>
      <xdr:rowOff>0</xdr:rowOff>
    </xdr:from>
    <xdr:to>
      <xdr:col>20</xdr:col>
      <xdr:colOff>0</xdr:colOff>
      <xdr:row>34</xdr:row>
      <xdr:rowOff>0</xdr:rowOff>
    </xdr:to>
    <xdr:sp>
      <xdr:nvSpPr>
        <xdr:cNvPr id="125" name="Line 484"/>
        <xdr:cNvSpPr>
          <a:spLocks/>
        </xdr:cNvSpPr>
      </xdr:nvSpPr>
      <xdr:spPr>
        <a:xfrm>
          <a:off x="3400425" y="42100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20</xdr:col>
      <xdr:colOff>0</xdr:colOff>
      <xdr:row>35</xdr:row>
      <xdr:rowOff>0</xdr:rowOff>
    </xdr:to>
    <xdr:sp>
      <xdr:nvSpPr>
        <xdr:cNvPr id="126" name="Line 485"/>
        <xdr:cNvSpPr>
          <a:spLocks/>
        </xdr:cNvSpPr>
      </xdr:nvSpPr>
      <xdr:spPr>
        <a:xfrm>
          <a:off x="3600450" y="43338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17</xdr:col>
      <xdr:colOff>0</xdr:colOff>
      <xdr:row>36</xdr:row>
      <xdr:rowOff>0</xdr:rowOff>
    </xdr:from>
    <xdr:to>
      <xdr:col>19</xdr:col>
      <xdr:colOff>0</xdr:colOff>
      <xdr:row>36</xdr:row>
      <xdr:rowOff>0</xdr:rowOff>
    </xdr:to>
    <xdr:sp>
      <xdr:nvSpPr>
        <xdr:cNvPr id="127" name="Line 486"/>
        <xdr:cNvSpPr>
          <a:spLocks/>
        </xdr:cNvSpPr>
      </xdr:nvSpPr>
      <xdr:spPr>
        <a:xfrm>
          <a:off x="3400425" y="445770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19</xdr:col>
      <xdr:colOff>76200</xdr:colOff>
      <xdr:row>30</xdr:row>
      <xdr:rowOff>76200</xdr:rowOff>
    </xdr:from>
    <xdr:to>
      <xdr:col>19</xdr:col>
      <xdr:colOff>142875</xdr:colOff>
      <xdr:row>31</xdr:row>
      <xdr:rowOff>28575</xdr:rowOff>
    </xdr:to>
    <xdr:sp>
      <xdr:nvSpPr>
        <xdr:cNvPr id="128" name="Line 487"/>
        <xdr:cNvSpPr>
          <a:spLocks/>
        </xdr:cNvSpPr>
      </xdr:nvSpPr>
      <xdr:spPr>
        <a:xfrm flipV="1">
          <a:off x="3876675" y="3790950"/>
          <a:ext cx="666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20</xdr:col>
      <xdr:colOff>76200</xdr:colOff>
      <xdr:row>31</xdr:row>
      <xdr:rowOff>66675</xdr:rowOff>
    </xdr:from>
    <xdr:to>
      <xdr:col>20</xdr:col>
      <xdr:colOff>142875</xdr:colOff>
      <xdr:row>32</xdr:row>
      <xdr:rowOff>28575</xdr:rowOff>
    </xdr:to>
    <xdr:sp>
      <xdr:nvSpPr>
        <xdr:cNvPr id="129" name="Line 488"/>
        <xdr:cNvSpPr>
          <a:spLocks/>
        </xdr:cNvSpPr>
      </xdr:nvSpPr>
      <xdr:spPr>
        <a:xfrm flipV="1">
          <a:off x="4076700" y="3905250"/>
          <a:ext cx="666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19</xdr:col>
      <xdr:colOff>123825</xdr:colOff>
      <xdr:row>30</xdr:row>
      <xdr:rowOff>104775</xdr:rowOff>
    </xdr:from>
    <xdr:to>
      <xdr:col>20</xdr:col>
      <xdr:colOff>123825</xdr:colOff>
      <xdr:row>31</xdr:row>
      <xdr:rowOff>104775</xdr:rowOff>
    </xdr:to>
    <xdr:sp>
      <xdr:nvSpPr>
        <xdr:cNvPr id="130" name="Line 489"/>
        <xdr:cNvSpPr>
          <a:spLocks/>
        </xdr:cNvSpPr>
      </xdr:nvSpPr>
      <xdr:spPr>
        <a:xfrm>
          <a:off x="3924300" y="3819525"/>
          <a:ext cx="2000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3</xdr:row>
      <xdr:rowOff>0</xdr:rowOff>
    </xdr:from>
    <xdr:to>
      <xdr:col>39</xdr:col>
      <xdr:colOff>0</xdr:colOff>
      <xdr:row>4</xdr:row>
      <xdr:rowOff>0</xdr:rowOff>
    </xdr:to>
    <xdr:sp>
      <xdr:nvSpPr>
        <xdr:cNvPr id="1" name="Rectangle 2"/>
        <xdr:cNvSpPr>
          <a:spLocks/>
        </xdr:cNvSpPr>
      </xdr:nvSpPr>
      <xdr:spPr>
        <a:xfrm>
          <a:off x="7524750" y="371475"/>
          <a:ext cx="647700" cy="123825"/>
        </a:xfrm>
        <a:prstGeom prst="round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39</xdr:col>
      <xdr:colOff>0</xdr:colOff>
      <xdr:row>2</xdr:row>
      <xdr:rowOff>0</xdr:rowOff>
    </xdr:from>
    <xdr:to>
      <xdr:col>39</xdr:col>
      <xdr:colOff>200025</xdr:colOff>
      <xdr:row>4</xdr:row>
      <xdr:rowOff>0</xdr:rowOff>
    </xdr:to>
    <xdr:sp>
      <xdr:nvSpPr>
        <xdr:cNvPr id="2" name="AutoShape 3"/>
        <xdr:cNvSpPr>
          <a:spLocks/>
        </xdr:cNvSpPr>
      </xdr:nvSpPr>
      <xdr:spPr>
        <a:xfrm>
          <a:off x="8172450" y="247650"/>
          <a:ext cx="200025" cy="247650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3</xdr:row>
      <xdr:rowOff>0</xdr:rowOff>
    </xdr:from>
    <xdr:to>
      <xdr:col>39</xdr:col>
      <xdr:colOff>0</xdr:colOff>
      <xdr:row>4</xdr:row>
      <xdr:rowOff>0</xdr:rowOff>
    </xdr:to>
    <xdr:sp>
      <xdr:nvSpPr>
        <xdr:cNvPr id="1" name="Rectangle 2"/>
        <xdr:cNvSpPr>
          <a:spLocks/>
        </xdr:cNvSpPr>
      </xdr:nvSpPr>
      <xdr:spPr>
        <a:xfrm>
          <a:off x="7524750" y="371475"/>
          <a:ext cx="647700" cy="123825"/>
        </a:xfrm>
        <a:prstGeom prst="round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39</xdr:col>
      <xdr:colOff>0</xdr:colOff>
      <xdr:row>2</xdr:row>
      <xdr:rowOff>0</xdr:rowOff>
    </xdr:from>
    <xdr:to>
      <xdr:col>39</xdr:col>
      <xdr:colOff>200025</xdr:colOff>
      <xdr:row>4</xdr:row>
      <xdr:rowOff>0</xdr:rowOff>
    </xdr:to>
    <xdr:sp>
      <xdr:nvSpPr>
        <xdr:cNvPr id="2" name="AutoShape 3"/>
        <xdr:cNvSpPr>
          <a:spLocks/>
        </xdr:cNvSpPr>
      </xdr:nvSpPr>
      <xdr:spPr>
        <a:xfrm>
          <a:off x="8172450" y="247650"/>
          <a:ext cx="200025" cy="247650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29</xdr:col>
      <xdr:colOff>0</xdr:colOff>
      <xdr:row>39</xdr:row>
      <xdr:rowOff>0</xdr:rowOff>
    </xdr:from>
    <xdr:to>
      <xdr:col>31</xdr:col>
      <xdr:colOff>0</xdr:colOff>
      <xdr:row>39</xdr:row>
      <xdr:rowOff>0</xdr:rowOff>
    </xdr:to>
    <xdr:sp>
      <xdr:nvSpPr>
        <xdr:cNvPr id="3" name="Line 4"/>
        <xdr:cNvSpPr>
          <a:spLocks/>
        </xdr:cNvSpPr>
      </xdr:nvSpPr>
      <xdr:spPr>
        <a:xfrm>
          <a:off x="5800725" y="48291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31</xdr:col>
      <xdr:colOff>0</xdr:colOff>
      <xdr:row>39</xdr:row>
      <xdr:rowOff>0</xdr:rowOff>
    </xdr:from>
    <xdr:to>
      <xdr:col>31</xdr:col>
      <xdr:colOff>0</xdr:colOff>
      <xdr:row>40</xdr:row>
      <xdr:rowOff>0</xdr:rowOff>
    </xdr:to>
    <xdr:sp>
      <xdr:nvSpPr>
        <xdr:cNvPr id="4" name="Line 5"/>
        <xdr:cNvSpPr>
          <a:spLocks/>
        </xdr:cNvSpPr>
      </xdr:nvSpPr>
      <xdr:spPr>
        <a:xfrm>
          <a:off x="6200775" y="48291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29</xdr:col>
      <xdr:colOff>0</xdr:colOff>
      <xdr:row>42</xdr:row>
      <xdr:rowOff>0</xdr:rowOff>
    </xdr:from>
    <xdr:to>
      <xdr:col>31</xdr:col>
      <xdr:colOff>0</xdr:colOff>
      <xdr:row>42</xdr:row>
      <xdr:rowOff>0</xdr:rowOff>
    </xdr:to>
    <xdr:sp>
      <xdr:nvSpPr>
        <xdr:cNvPr id="5" name="Line 6"/>
        <xdr:cNvSpPr>
          <a:spLocks/>
        </xdr:cNvSpPr>
      </xdr:nvSpPr>
      <xdr:spPr>
        <a:xfrm>
          <a:off x="5800725" y="520065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0</xdr:rowOff>
    </xdr:from>
    <xdr:to>
      <xdr:col>31</xdr:col>
      <xdr:colOff>0</xdr:colOff>
      <xdr:row>42</xdr:row>
      <xdr:rowOff>0</xdr:rowOff>
    </xdr:to>
    <xdr:sp>
      <xdr:nvSpPr>
        <xdr:cNvPr id="6" name="Line 7"/>
        <xdr:cNvSpPr>
          <a:spLocks/>
        </xdr:cNvSpPr>
      </xdr:nvSpPr>
      <xdr:spPr>
        <a:xfrm flipV="1">
          <a:off x="6200775" y="50768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31</xdr:col>
      <xdr:colOff>0</xdr:colOff>
      <xdr:row>41</xdr:row>
      <xdr:rowOff>0</xdr:rowOff>
    </xdr:from>
    <xdr:to>
      <xdr:col>33</xdr:col>
      <xdr:colOff>0</xdr:colOff>
      <xdr:row>41</xdr:row>
      <xdr:rowOff>0</xdr:rowOff>
    </xdr:to>
    <xdr:sp>
      <xdr:nvSpPr>
        <xdr:cNvPr id="7" name="Line 8"/>
        <xdr:cNvSpPr>
          <a:spLocks/>
        </xdr:cNvSpPr>
      </xdr:nvSpPr>
      <xdr:spPr>
        <a:xfrm>
          <a:off x="6200775" y="50768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31</xdr:col>
      <xdr:colOff>0</xdr:colOff>
      <xdr:row>40</xdr:row>
      <xdr:rowOff>0</xdr:rowOff>
    </xdr:from>
    <xdr:to>
      <xdr:col>33</xdr:col>
      <xdr:colOff>0</xdr:colOff>
      <xdr:row>40</xdr:row>
      <xdr:rowOff>0</xdr:rowOff>
    </xdr:to>
    <xdr:sp>
      <xdr:nvSpPr>
        <xdr:cNvPr id="8" name="Line 9"/>
        <xdr:cNvSpPr>
          <a:spLocks/>
        </xdr:cNvSpPr>
      </xdr:nvSpPr>
      <xdr:spPr>
        <a:xfrm>
          <a:off x="6200775" y="495300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0</xdr:rowOff>
    </xdr:from>
    <xdr:to>
      <xdr:col>31</xdr:col>
      <xdr:colOff>0</xdr:colOff>
      <xdr:row>48</xdr:row>
      <xdr:rowOff>0</xdr:rowOff>
    </xdr:to>
    <xdr:sp>
      <xdr:nvSpPr>
        <xdr:cNvPr id="9" name="Line 10"/>
        <xdr:cNvSpPr>
          <a:spLocks/>
        </xdr:cNvSpPr>
      </xdr:nvSpPr>
      <xdr:spPr>
        <a:xfrm>
          <a:off x="5800725" y="594360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29</xdr:col>
      <xdr:colOff>0</xdr:colOff>
      <xdr:row>49</xdr:row>
      <xdr:rowOff>0</xdr:rowOff>
    </xdr:from>
    <xdr:to>
      <xdr:col>31</xdr:col>
      <xdr:colOff>0</xdr:colOff>
      <xdr:row>49</xdr:row>
      <xdr:rowOff>0</xdr:rowOff>
    </xdr:to>
    <xdr:sp>
      <xdr:nvSpPr>
        <xdr:cNvPr id="10" name="Line 11"/>
        <xdr:cNvSpPr>
          <a:spLocks/>
        </xdr:cNvSpPr>
      </xdr:nvSpPr>
      <xdr:spPr>
        <a:xfrm>
          <a:off x="5800725" y="60674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31</xdr:col>
      <xdr:colOff>0</xdr:colOff>
      <xdr:row>49</xdr:row>
      <xdr:rowOff>0</xdr:rowOff>
    </xdr:from>
    <xdr:to>
      <xdr:col>31</xdr:col>
      <xdr:colOff>0</xdr:colOff>
      <xdr:row>50</xdr:row>
      <xdr:rowOff>0</xdr:rowOff>
    </xdr:to>
    <xdr:sp>
      <xdr:nvSpPr>
        <xdr:cNvPr id="11" name="Line 12"/>
        <xdr:cNvSpPr>
          <a:spLocks/>
        </xdr:cNvSpPr>
      </xdr:nvSpPr>
      <xdr:spPr>
        <a:xfrm>
          <a:off x="6200775" y="60674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31</xdr:col>
      <xdr:colOff>0</xdr:colOff>
      <xdr:row>47</xdr:row>
      <xdr:rowOff>0</xdr:rowOff>
    </xdr:from>
    <xdr:to>
      <xdr:col>31</xdr:col>
      <xdr:colOff>0</xdr:colOff>
      <xdr:row>48</xdr:row>
      <xdr:rowOff>0</xdr:rowOff>
    </xdr:to>
    <xdr:sp>
      <xdr:nvSpPr>
        <xdr:cNvPr id="12" name="Line 13"/>
        <xdr:cNvSpPr>
          <a:spLocks/>
        </xdr:cNvSpPr>
      </xdr:nvSpPr>
      <xdr:spPr>
        <a:xfrm flipV="1">
          <a:off x="6200775" y="58197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31</xdr:col>
      <xdr:colOff>0</xdr:colOff>
      <xdr:row>47</xdr:row>
      <xdr:rowOff>0</xdr:rowOff>
    </xdr:from>
    <xdr:to>
      <xdr:col>33</xdr:col>
      <xdr:colOff>0</xdr:colOff>
      <xdr:row>47</xdr:row>
      <xdr:rowOff>0</xdr:rowOff>
    </xdr:to>
    <xdr:sp>
      <xdr:nvSpPr>
        <xdr:cNvPr id="13" name="Line 14"/>
        <xdr:cNvSpPr>
          <a:spLocks/>
        </xdr:cNvSpPr>
      </xdr:nvSpPr>
      <xdr:spPr>
        <a:xfrm>
          <a:off x="6200775" y="58197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31</xdr:col>
      <xdr:colOff>0</xdr:colOff>
      <xdr:row>50</xdr:row>
      <xdr:rowOff>0</xdr:rowOff>
    </xdr:from>
    <xdr:to>
      <xdr:col>33</xdr:col>
      <xdr:colOff>0</xdr:colOff>
      <xdr:row>50</xdr:row>
      <xdr:rowOff>0</xdr:rowOff>
    </xdr:to>
    <xdr:sp>
      <xdr:nvSpPr>
        <xdr:cNvPr id="14" name="Line 15"/>
        <xdr:cNvSpPr>
          <a:spLocks/>
        </xdr:cNvSpPr>
      </xdr:nvSpPr>
      <xdr:spPr>
        <a:xfrm>
          <a:off x="6200775" y="619125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28</xdr:col>
      <xdr:colOff>0</xdr:colOff>
      <xdr:row>40</xdr:row>
      <xdr:rowOff>57150</xdr:rowOff>
    </xdr:from>
    <xdr:to>
      <xdr:col>29</xdr:col>
      <xdr:colOff>0</xdr:colOff>
      <xdr:row>40</xdr:row>
      <xdr:rowOff>57150</xdr:rowOff>
    </xdr:to>
    <xdr:sp>
      <xdr:nvSpPr>
        <xdr:cNvPr id="15" name="Line 16"/>
        <xdr:cNvSpPr>
          <a:spLocks/>
        </xdr:cNvSpPr>
      </xdr:nvSpPr>
      <xdr:spPr>
        <a:xfrm>
          <a:off x="5600700" y="50101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28</xdr:col>
      <xdr:colOff>0</xdr:colOff>
      <xdr:row>48</xdr:row>
      <xdr:rowOff>57150</xdr:rowOff>
    </xdr:from>
    <xdr:to>
      <xdr:col>29</xdr:col>
      <xdr:colOff>0</xdr:colOff>
      <xdr:row>48</xdr:row>
      <xdr:rowOff>57150</xdr:rowOff>
    </xdr:to>
    <xdr:sp>
      <xdr:nvSpPr>
        <xdr:cNvPr id="16" name="Line 17"/>
        <xdr:cNvSpPr>
          <a:spLocks/>
        </xdr:cNvSpPr>
      </xdr:nvSpPr>
      <xdr:spPr>
        <a:xfrm>
          <a:off x="5600700" y="60007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30</xdr:col>
      <xdr:colOff>0</xdr:colOff>
      <xdr:row>38</xdr:row>
      <xdr:rowOff>0</xdr:rowOff>
    </xdr:from>
    <xdr:to>
      <xdr:col>30</xdr:col>
      <xdr:colOff>0</xdr:colOff>
      <xdr:row>51</xdr:row>
      <xdr:rowOff>0</xdr:rowOff>
    </xdr:to>
    <xdr:sp>
      <xdr:nvSpPr>
        <xdr:cNvPr id="17" name="Line 18"/>
        <xdr:cNvSpPr>
          <a:spLocks/>
        </xdr:cNvSpPr>
      </xdr:nvSpPr>
      <xdr:spPr>
        <a:xfrm>
          <a:off x="6000750" y="4705350"/>
          <a:ext cx="0" cy="1609725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32</xdr:col>
      <xdr:colOff>0</xdr:colOff>
      <xdr:row>51</xdr:row>
      <xdr:rowOff>0</xdr:rowOff>
    </xdr:to>
    <xdr:sp>
      <xdr:nvSpPr>
        <xdr:cNvPr id="18" name="Line 19"/>
        <xdr:cNvSpPr>
          <a:spLocks/>
        </xdr:cNvSpPr>
      </xdr:nvSpPr>
      <xdr:spPr>
        <a:xfrm>
          <a:off x="6400800" y="4705350"/>
          <a:ext cx="0" cy="1609725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3</xdr:row>
      <xdr:rowOff>0</xdr:rowOff>
    </xdr:from>
    <xdr:to>
      <xdr:col>39</xdr:col>
      <xdr:colOff>0</xdr:colOff>
      <xdr:row>4</xdr:row>
      <xdr:rowOff>0</xdr:rowOff>
    </xdr:to>
    <xdr:sp>
      <xdr:nvSpPr>
        <xdr:cNvPr id="1" name="Rectangle 2"/>
        <xdr:cNvSpPr>
          <a:spLocks/>
        </xdr:cNvSpPr>
      </xdr:nvSpPr>
      <xdr:spPr>
        <a:xfrm>
          <a:off x="7524750" y="371475"/>
          <a:ext cx="647700" cy="123825"/>
        </a:xfrm>
        <a:prstGeom prst="round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39</xdr:col>
      <xdr:colOff>0</xdr:colOff>
      <xdr:row>2</xdr:row>
      <xdr:rowOff>0</xdr:rowOff>
    </xdr:from>
    <xdr:to>
      <xdr:col>39</xdr:col>
      <xdr:colOff>200025</xdr:colOff>
      <xdr:row>4</xdr:row>
      <xdr:rowOff>0</xdr:rowOff>
    </xdr:to>
    <xdr:sp>
      <xdr:nvSpPr>
        <xdr:cNvPr id="2" name="AutoShape 3"/>
        <xdr:cNvSpPr>
          <a:spLocks/>
        </xdr:cNvSpPr>
      </xdr:nvSpPr>
      <xdr:spPr>
        <a:xfrm>
          <a:off x="8172450" y="247650"/>
          <a:ext cx="200025" cy="247650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3</xdr:row>
      <xdr:rowOff>0</xdr:rowOff>
    </xdr:from>
    <xdr:to>
      <xdr:col>39</xdr:col>
      <xdr:colOff>0</xdr:colOff>
      <xdr:row>4</xdr:row>
      <xdr:rowOff>0</xdr:rowOff>
    </xdr:to>
    <xdr:sp>
      <xdr:nvSpPr>
        <xdr:cNvPr id="1" name="Rectangle 5"/>
        <xdr:cNvSpPr>
          <a:spLocks/>
        </xdr:cNvSpPr>
      </xdr:nvSpPr>
      <xdr:spPr>
        <a:xfrm>
          <a:off x="7524750" y="371475"/>
          <a:ext cx="647700" cy="123825"/>
        </a:xfrm>
        <a:prstGeom prst="round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39</xdr:col>
      <xdr:colOff>0</xdr:colOff>
      <xdr:row>2</xdr:row>
      <xdr:rowOff>0</xdr:rowOff>
    </xdr:from>
    <xdr:to>
      <xdr:col>39</xdr:col>
      <xdr:colOff>200025</xdr:colOff>
      <xdr:row>4</xdr:row>
      <xdr:rowOff>0</xdr:rowOff>
    </xdr:to>
    <xdr:sp>
      <xdr:nvSpPr>
        <xdr:cNvPr id="2" name="AutoShape 6"/>
        <xdr:cNvSpPr>
          <a:spLocks/>
        </xdr:cNvSpPr>
      </xdr:nvSpPr>
      <xdr:spPr>
        <a:xfrm>
          <a:off x="8172450" y="247650"/>
          <a:ext cx="200025" cy="247650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>
              <a:solidFill>
                <a:srgbClr val="FF0000"/>
              </a:solidFill>
            </a:rPr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tes.co.kr/" TargetMode="External" /><Relationship Id="rId2" Type="http://schemas.openxmlformats.org/officeDocument/2006/relationships/hyperlink" Target="mailto:ntes@ntes.co.kr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E63"/>
  <sheetViews>
    <sheetView view="pageBreakPreview" zoomScaleSheetLayoutView="100" workbookViewId="0" topLeftCell="A1">
      <selection activeCell="S3" sqref="S3"/>
    </sheetView>
  </sheetViews>
  <sheetFormatPr defaultColWidth="8.88671875" defaultRowHeight="13.5"/>
  <cols>
    <col min="1" max="52" width="3.77734375" style="1" customWidth="1"/>
    <col min="53" max="16384" width="8.88671875" style="1" customWidth="1"/>
  </cols>
  <sheetData>
    <row r="1" spans="1:25" ht="11.25" customHeight="1">
      <c r="A1" s="28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 t="s">
        <v>6</v>
      </c>
      <c r="P1" s="6"/>
      <c r="Q1" s="119" t="str">
        <f>V1</f>
        <v>TM - HDF - 100</v>
      </c>
      <c r="R1" s="119"/>
      <c r="S1" s="119"/>
      <c r="T1" s="119"/>
      <c r="U1" s="6"/>
      <c r="V1" s="117" t="s">
        <v>154</v>
      </c>
      <c r="W1" s="117"/>
      <c r="X1" s="117"/>
      <c r="Y1" s="117"/>
    </row>
    <row r="2" spans="1:21" ht="11.2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  <c r="P2" s="30"/>
      <c r="Q2" s="31"/>
      <c r="R2" s="31"/>
      <c r="S2" s="31"/>
      <c r="T2" s="31"/>
      <c r="U2" s="5"/>
    </row>
    <row r="3" spans="1:21" ht="11.25" customHeight="1" thickBo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5"/>
      <c r="P3" s="5"/>
      <c r="Q3" s="32"/>
      <c r="R3" s="32"/>
      <c r="S3" s="32"/>
      <c r="T3" s="32"/>
      <c r="U3" s="5"/>
    </row>
    <row r="4" spans="1:31" ht="11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18" t="s">
        <v>34</v>
      </c>
      <c r="W4" s="118"/>
      <c r="X4" s="118"/>
      <c r="Y4" s="118"/>
      <c r="Z4" s="118"/>
      <c r="AA4" s="118"/>
      <c r="AB4" s="118"/>
      <c r="AC4" s="118"/>
      <c r="AD4" s="118"/>
      <c r="AE4" s="118"/>
    </row>
    <row r="5" spans="1:31" ht="11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15"/>
      <c r="W5" s="115"/>
      <c r="X5" s="115"/>
      <c r="Y5" s="115"/>
      <c r="Z5" s="115"/>
      <c r="AA5" s="115"/>
      <c r="AB5" s="115"/>
      <c r="AC5" s="115"/>
      <c r="AD5" s="115"/>
      <c r="AE5" s="115"/>
    </row>
    <row r="6" spans="1:21" ht="11.2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1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1.2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1.25" customHeight="1" thickBo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31" ht="11.25" customHeight="1">
      <c r="A10" s="5"/>
      <c r="B10" s="5"/>
      <c r="C10" s="5"/>
      <c r="D10" s="5"/>
      <c r="E10" s="5"/>
      <c r="F10" s="113" t="str">
        <f>V10</f>
        <v>Technical   Material</v>
      </c>
      <c r="G10" s="113"/>
      <c r="H10" s="113"/>
      <c r="I10" s="113"/>
      <c r="J10" s="113"/>
      <c r="K10" s="113"/>
      <c r="L10" s="113"/>
      <c r="M10" s="113"/>
      <c r="N10" s="113"/>
      <c r="O10" s="113"/>
      <c r="P10" s="5"/>
      <c r="Q10" s="5"/>
      <c r="R10" s="5"/>
      <c r="S10" s="5"/>
      <c r="T10" s="5"/>
      <c r="U10" s="5"/>
      <c r="V10" s="118" t="s">
        <v>35</v>
      </c>
      <c r="W10" s="118"/>
      <c r="X10" s="118"/>
      <c r="Y10" s="118"/>
      <c r="Z10" s="118"/>
      <c r="AA10" s="118"/>
      <c r="AB10" s="118"/>
      <c r="AC10" s="118"/>
      <c r="AD10" s="118"/>
      <c r="AE10" s="118"/>
    </row>
    <row r="11" spans="1:31" ht="11.25" customHeight="1">
      <c r="A11" s="5"/>
      <c r="B11" s="5"/>
      <c r="C11" s="5"/>
      <c r="D11" s="5"/>
      <c r="E11" s="5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5"/>
      <c r="Q11" s="5"/>
      <c r="R11" s="5"/>
      <c r="S11" s="5"/>
      <c r="T11" s="5"/>
      <c r="U11" s="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</row>
    <row r="12" spans="1:21" ht="11.25" customHeight="1">
      <c r="A12" s="5"/>
      <c r="B12" s="5"/>
      <c r="C12" s="5"/>
      <c r="D12" s="5"/>
      <c r="E12" s="5"/>
      <c r="F12" s="115" t="s">
        <v>153</v>
      </c>
      <c r="G12" s="115"/>
      <c r="H12" s="115"/>
      <c r="I12" s="115"/>
      <c r="J12" s="115"/>
      <c r="K12" s="115"/>
      <c r="L12" s="115"/>
      <c r="M12" s="115"/>
      <c r="N12" s="115"/>
      <c r="O12" s="115"/>
      <c r="P12" s="5"/>
      <c r="Q12" s="5"/>
      <c r="R12" s="5"/>
      <c r="S12" s="5"/>
      <c r="T12" s="5"/>
      <c r="U12" s="5"/>
    </row>
    <row r="13" spans="1:21" ht="11.25" customHeight="1" thickBot="1">
      <c r="A13" s="5"/>
      <c r="B13" s="5"/>
      <c r="C13" s="5"/>
      <c r="D13" s="5"/>
      <c r="E13" s="5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5"/>
      <c r="Q13" s="5"/>
      <c r="R13" s="5"/>
      <c r="S13" s="5"/>
      <c r="T13" s="5"/>
      <c r="U13" s="5"/>
    </row>
    <row r="14" spans="1:21" ht="11.2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1.25" customHeight="1">
      <c r="A15" s="5"/>
      <c r="B15" s="5"/>
      <c r="C15" s="5"/>
      <c r="D15" s="5"/>
      <c r="E15" s="5"/>
      <c r="F15" s="5"/>
      <c r="G15" s="33"/>
      <c r="H15" s="33"/>
      <c r="I15" s="33"/>
      <c r="J15" s="33"/>
      <c r="K15" s="33"/>
      <c r="L15" s="33"/>
      <c r="M15" s="33"/>
      <c r="N15" s="33"/>
      <c r="O15" s="5"/>
      <c r="P15" s="5"/>
      <c r="Q15" s="5"/>
      <c r="R15" s="5"/>
      <c r="S15" s="5"/>
      <c r="T15" s="5"/>
      <c r="U15" s="5"/>
    </row>
    <row r="16" spans="1:21" ht="11.2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11.2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1.2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1.2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11.2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34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1.2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34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1.2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34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1.2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34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1.2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34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1.2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34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1.2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34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1.2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34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1.2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1.2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34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1.2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1.2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1.2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1.2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1.2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1.2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1.2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11.2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ht="11.2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11.2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11.2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2" ht="11.2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66" t="s">
        <v>47</v>
      </c>
    </row>
    <row r="42" spans="1:22" ht="11.2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20" t="s">
        <v>33</v>
      </c>
      <c r="P42" s="62">
        <f>V42+2</f>
        <v>8</v>
      </c>
      <c r="Q42" s="5" t="s">
        <v>32</v>
      </c>
      <c r="R42" s="5"/>
      <c r="S42" s="5"/>
      <c r="T42" s="35"/>
      <c r="U42" s="5"/>
      <c r="V42" s="1">
        <f>sheetqty</f>
        <v>6</v>
      </c>
    </row>
    <row r="43" spans="1:21" ht="11.25" customHeight="1">
      <c r="A43" s="36">
        <v>5</v>
      </c>
      <c r="B43" s="98"/>
      <c r="C43" s="112"/>
      <c r="D43" s="37"/>
      <c r="E43" s="37"/>
      <c r="F43" s="37"/>
      <c r="G43" s="37"/>
      <c r="H43" s="37"/>
      <c r="I43" s="37"/>
      <c r="J43" s="37"/>
      <c r="K43" s="37"/>
      <c r="L43" s="37"/>
      <c r="M43" s="104"/>
      <c r="N43" s="103"/>
      <c r="O43" s="102"/>
      <c r="P43" s="103"/>
      <c r="Q43" s="102"/>
      <c r="R43" s="103"/>
      <c r="S43" s="104"/>
      <c r="T43" s="104"/>
      <c r="U43" s="5"/>
    </row>
    <row r="44" spans="1:21" ht="11.25" customHeight="1">
      <c r="A44" s="38">
        <v>4</v>
      </c>
      <c r="B44" s="96"/>
      <c r="C44" s="97"/>
      <c r="D44" s="3"/>
      <c r="E44" s="3"/>
      <c r="F44" s="3"/>
      <c r="G44" s="3"/>
      <c r="H44" s="3"/>
      <c r="I44" s="3"/>
      <c r="J44" s="3"/>
      <c r="K44" s="3"/>
      <c r="L44" s="3"/>
      <c r="M44" s="99"/>
      <c r="N44" s="101"/>
      <c r="O44" s="100"/>
      <c r="P44" s="101"/>
      <c r="Q44" s="100"/>
      <c r="R44" s="101"/>
      <c r="S44" s="99"/>
      <c r="T44" s="99"/>
      <c r="U44" s="5"/>
    </row>
    <row r="45" spans="1:21" ht="11.25" customHeight="1">
      <c r="A45" s="38">
        <v>3</v>
      </c>
      <c r="B45" s="96"/>
      <c r="C45" s="97"/>
      <c r="D45" s="3"/>
      <c r="E45" s="3"/>
      <c r="F45" s="3"/>
      <c r="G45" s="3"/>
      <c r="H45" s="3"/>
      <c r="I45" s="3"/>
      <c r="J45" s="3"/>
      <c r="K45" s="3"/>
      <c r="L45" s="3"/>
      <c r="M45" s="99"/>
      <c r="N45" s="101"/>
      <c r="O45" s="100"/>
      <c r="P45" s="101"/>
      <c r="Q45" s="100"/>
      <c r="R45" s="101"/>
      <c r="S45" s="99"/>
      <c r="T45" s="99"/>
      <c r="U45" s="5"/>
    </row>
    <row r="46" spans="1:21" ht="11.25" customHeight="1">
      <c r="A46" s="38">
        <v>2</v>
      </c>
      <c r="B46" s="96"/>
      <c r="C46" s="97"/>
      <c r="D46" s="3"/>
      <c r="E46" s="3"/>
      <c r="F46" s="3"/>
      <c r="G46" s="3"/>
      <c r="H46" s="3"/>
      <c r="I46" s="3"/>
      <c r="J46" s="3"/>
      <c r="K46" s="3"/>
      <c r="L46" s="3"/>
      <c r="M46" s="99"/>
      <c r="N46" s="101"/>
      <c r="O46" s="100"/>
      <c r="P46" s="101"/>
      <c r="Q46" s="100"/>
      <c r="R46" s="101"/>
      <c r="S46" s="99"/>
      <c r="T46" s="99"/>
      <c r="U46" s="5"/>
    </row>
    <row r="47" spans="1:21" ht="11.25" customHeight="1">
      <c r="A47" s="38">
        <v>1</v>
      </c>
      <c r="B47" s="96" t="s">
        <v>57</v>
      </c>
      <c r="C47" s="97"/>
      <c r="D47" s="3" t="s">
        <v>51</v>
      </c>
      <c r="E47" s="3"/>
      <c r="F47" s="3"/>
      <c r="G47" s="3"/>
      <c r="H47" s="3"/>
      <c r="I47" s="3"/>
      <c r="J47" s="3"/>
      <c r="K47" s="3"/>
      <c r="L47" s="3"/>
      <c r="M47" s="99"/>
      <c r="N47" s="101"/>
      <c r="O47" s="100" t="str">
        <f>O48</f>
        <v>S. J. Lee</v>
      </c>
      <c r="P47" s="101"/>
      <c r="Q47" s="100" t="str">
        <f>Q48</f>
        <v>Lee</v>
      </c>
      <c r="R47" s="101"/>
      <c r="S47" s="99" t="str">
        <f>S48</f>
        <v>LSJ</v>
      </c>
      <c r="T47" s="99"/>
      <c r="U47" s="5"/>
    </row>
    <row r="48" spans="1:21" ht="11.25" customHeight="1">
      <c r="A48" s="38">
        <v>0</v>
      </c>
      <c r="B48" s="96" t="s">
        <v>50</v>
      </c>
      <c r="C48" s="97"/>
      <c r="D48" s="3" t="s">
        <v>36</v>
      </c>
      <c r="E48" s="3"/>
      <c r="F48" s="3"/>
      <c r="G48" s="3"/>
      <c r="H48" s="3"/>
      <c r="I48" s="3"/>
      <c r="J48" s="3"/>
      <c r="K48" s="3"/>
      <c r="L48" s="3"/>
      <c r="M48" s="99"/>
      <c r="N48" s="101"/>
      <c r="O48" s="100" t="s">
        <v>7</v>
      </c>
      <c r="P48" s="101"/>
      <c r="Q48" s="100" t="s">
        <v>48</v>
      </c>
      <c r="R48" s="101"/>
      <c r="S48" s="99" t="s">
        <v>49</v>
      </c>
      <c r="T48" s="99"/>
      <c r="U48" s="5"/>
    </row>
    <row r="49" spans="1:21" ht="11.25" customHeight="1">
      <c r="A49" s="106" t="s">
        <v>8</v>
      </c>
      <c r="B49" s="108" t="s">
        <v>9</v>
      </c>
      <c r="C49" s="108"/>
      <c r="D49" s="110" t="s">
        <v>10</v>
      </c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08" t="s">
        <v>11</v>
      </c>
      <c r="P49" s="108"/>
      <c r="Q49" s="108" t="s">
        <v>12</v>
      </c>
      <c r="R49" s="108"/>
      <c r="S49" s="108" t="s">
        <v>13</v>
      </c>
      <c r="T49" s="110"/>
      <c r="U49" s="5"/>
    </row>
    <row r="50" spans="1:21" ht="11.25" customHeight="1">
      <c r="A50" s="107"/>
      <c r="B50" s="109"/>
      <c r="C50" s="109"/>
      <c r="D50" s="93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109"/>
      <c r="P50" s="109"/>
      <c r="Q50" s="109"/>
      <c r="R50" s="109"/>
      <c r="S50" s="109"/>
      <c r="T50" s="93"/>
      <c r="U50" s="5"/>
    </row>
    <row r="51" spans="1:21" ht="11.2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1.2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1.25" customHeight="1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5"/>
    </row>
    <row r="54" spans="1:20" ht="11.25" customHeight="1">
      <c r="A54" s="95" t="s">
        <v>31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</row>
    <row r="55" spans="1:21" ht="11.25" customHeight="1">
      <c r="A55" s="95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5"/>
    </row>
    <row r="56" spans="1:21" ht="11.25" customHeight="1">
      <c r="A56" s="105" t="str">
        <f>T63</f>
        <v>Narai  Thermal  Engineering  Services </v>
      </c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5"/>
    </row>
    <row r="57" spans="1:20" ht="11.25" customHeight="1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</row>
    <row r="58" spans="1:20" ht="11.2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ht="11.2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ht="11.25" customHeight="1">
      <c r="A60" s="5"/>
      <c r="B60" s="5" t="s">
        <v>14</v>
      </c>
      <c r="C60" s="5"/>
      <c r="D60" s="41" t="s">
        <v>17</v>
      </c>
      <c r="E60" s="5"/>
      <c r="F60" s="5"/>
      <c r="G60" s="5"/>
      <c r="H60" s="5"/>
      <c r="I60" s="5"/>
      <c r="J60" s="39"/>
      <c r="K60" s="39"/>
      <c r="L60" s="39"/>
      <c r="M60" s="5"/>
      <c r="N60" s="39"/>
      <c r="O60" s="5" t="s">
        <v>15</v>
      </c>
      <c r="P60" s="5"/>
      <c r="Q60" s="41" t="s">
        <v>18</v>
      </c>
      <c r="R60" s="5"/>
      <c r="S60" s="5"/>
      <c r="T60" s="5"/>
    </row>
    <row r="61" spans="1:20" ht="11.2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R61" s="5"/>
      <c r="S61" s="5"/>
      <c r="T61" s="5"/>
    </row>
    <row r="62" spans="1:20" ht="11.2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</row>
    <row r="63" spans="1:20" ht="11.25" customHeight="1">
      <c r="A63" s="23" t="s">
        <v>16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40" t="s">
        <v>37</v>
      </c>
    </row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</sheetData>
  <mergeCells count="44">
    <mergeCell ref="F10:O11"/>
    <mergeCell ref="F12:O13"/>
    <mergeCell ref="V1:Y1"/>
    <mergeCell ref="V4:AE5"/>
    <mergeCell ref="V10:AE11"/>
    <mergeCell ref="Q1:T1"/>
    <mergeCell ref="M43:N43"/>
    <mergeCell ref="B45:C45"/>
    <mergeCell ref="B43:C43"/>
    <mergeCell ref="M45:N45"/>
    <mergeCell ref="B46:C46"/>
    <mergeCell ref="O46:P46"/>
    <mergeCell ref="Q46:R46"/>
    <mergeCell ref="B44:C44"/>
    <mergeCell ref="M44:N44"/>
    <mergeCell ref="M46:N46"/>
    <mergeCell ref="O45:P45"/>
    <mergeCell ref="Q45:R45"/>
    <mergeCell ref="A54:T55"/>
    <mergeCell ref="B47:C47"/>
    <mergeCell ref="M47:N47"/>
    <mergeCell ref="O47:P47"/>
    <mergeCell ref="B49:C50"/>
    <mergeCell ref="O48:P48"/>
    <mergeCell ref="S49:T50"/>
    <mergeCell ref="Q49:R50"/>
    <mergeCell ref="B48:C48"/>
    <mergeCell ref="S46:T46"/>
    <mergeCell ref="Q47:R47"/>
    <mergeCell ref="S47:T47"/>
    <mergeCell ref="A56:T57"/>
    <mergeCell ref="Q48:R48"/>
    <mergeCell ref="S48:T48"/>
    <mergeCell ref="M48:N48"/>
    <mergeCell ref="A49:A50"/>
    <mergeCell ref="O49:P50"/>
    <mergeCell ref="D49:N50"/>
    <mergeCell ref="S45:T45"/>
    <mergeCell ref="O44:P44"/>
    <mergeCell ref="Q44:R44"/>
    <mergeCell ref="Q43:R43"/>
    <mergeCell ref="S43:T43"/>
    <mergeCell ref="S44:T44"/>
    <mergeCell ref="O43:P43"/>
  </mergeCells>
  <hyperlinks>
    <hyperlink ref="D60" r:id="rId1" display="www.ntes.co.kr"/>
    <hyperlink ref="Q60" r:id="rId2" display="ntes@ntes.co.kr"/>
  </hyperlinks>
  <printOptions/>
  <pageMargins left="0.9448818897637796" right="0.3937007874015748" top="0.7874015748031497" bottom="0.3937007874015748" header="0.5118110236220472" footer="0.5118110236220472"/>
  <pageSetup horizontalDpi="1200" verticalDpi="1200" orientation="portrait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AH75"/>
  <sheetViews>
    <sheetView view="pageBreakPreview" zoomScaleSheetLayoutView="100" workbookViewId="0" topLeftCell="A1">
      <selection activeCell="W6" sqref="W6"/>
    </sheetView>
  </sheetViews>
  <sheetFormatPr defaultColWidth="8.88671875" defaultRowHeight="13.5"/>
  <cols>
    <col min="1" max="36" width="2.3359375" style="1" customWidth="1"/>
    <col min="37" max="63" width="3.77734375" style="1" customWidth="1"/>
    <col min="64" max="16384" width="8.88671875" style="1" customWidth="1"/>
  </cols>
  <sheetData>
    <row r="1" spans="1:34" ht="9.75" customHeight="1">
      <c r="A1" s="28"/>
      <c r="B1" s="17" t="str">
        <f>title2&amp;"  :"</f>
        <v>Technical   Material  :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6"/>
      <c r="Y1" s="18" t="s">
        <v>22</v>
      </c>
      <c r="Z1" s="19"/>
      <c r="AA1" s="55"/>
      <c r="AB1" s="19"/>
      <c r="AC1" s="126" t="str">
        <f>docno</f>
        <v>TM - HDF - 100</v>
      </c>
      <c r="AD1" s="120"/>
      <c r="AE1" s="120"/>
      <c r="AF1" s="120"/>
      <c r="AG1" s="120"/>
      <c r="AH1" s="120"/>
    </row>
    <row r="2" spans="1:34" ht="9.75" customHeight="1">
      <c r="A2" s="122" t="str">
        <f>title</f>
        <v>Hydraulic  Fundamentals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3"/>
      <c r="Y2" s="2" t="s">
        <v>23</v>
      </c>
      <c r="Z2" s="3"/>
      <c r="AA2" s="56"/>
      <c r="AB2" s="3"/>
      <c r="AC2" s="127" t="s">
        <v>30</v>
      </c>
      <c r="AD2" s="121"/>
      <c r="AE2" s="121"/>
      <c r="AF2" s="121"/>
      <c r="AG2" s="121"/>
      <c r="AH2" s="121"/>
    </row>
    <row r="3" spans="1:34" ht="9.75" customHeigh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3"/>
      <c r="Y3" s="8" t="s">
        <v>24</v>
      </c>
      <c r="Z3" s="9"/>
      <c r="AA3" s="9"/>
      <c r="AB3" s="9"/>
      <c r="AC3" s="10">
        <v>0</v>
      </c>
      <c r="AD3" s="60"/>
      <c r="AE3" s="60"/>
      <c r="AF3" s="60"/>
      <c r="AG3" s="60"/>
      <c r="AH3" s="61"/>
    </row>
    <row r="4" spans="1:34" ht="9.7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5"/>
      <c r="Y4" s="11" t="s">
        <v>25</v>
      </c>
      <c r="Z4" s="4"/>
      <c r="AA4" s="57"/>
      <c r="AB4" s="4"/>
      <c r="AC4" s="12"/>
      <c r="AD4" s="24">
        <v>0</v>
      </c>
      <c r="AE4" s="128" t="s">
        <v>26</v>
      </c>
      <c r="AF4" s="128"/>
      <c r="AG4" s="65">
        <f>sheetqty</f>
        <v>6</v>
      </c>
      <c r="AH4" s="13"/>
    </row>
    <row r="5" spans="1:34" ht="9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4"/>
      <c r="W5" s="14"/>
      <c r="X5" s="14"/>
      <c r="Y5" s="15"/>
      <c r="Z5" s="15"/>
      <c r="AA5" s="15"/>
      <c r="AB5" s="15"/>
      <c r="AC5" s="20"/>
      <c r="AD5" s="20"/>
      <c r="AE5" s="20"/>
      <c r="AF5" s="20"/>
      <c r="AG5" s="5"/>
      <c r="AH5" s="5"/>
    </row>
    <row r="6" spans="1:34" ht="9.7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4"/>
      <c r="W6" s="14"/>
      <c r="X6" s="14"/>
      <c r="Y6" s="15"/>
      <c r="Z6" s="15"/>
      <c r="AA6" s="15"/>
      <c r="AB6" s="15"/>
      <c r="AC6" s="15"/>
      <c r="AD6" s="5"/>
      <c r="AE6" s="5"/>
      <c r="AF6" s="5"/>
      <c r="AG6" s="5"/>
      <c r="AH6" s="5"/>
    </row>
    <row r="7" spans="1:34" ht="9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15"/>
      <c r="AD7" s="5"/>
      <c r="AE7" s="5"/>
      <c r="AF7" s="5"/>
      <c r="AG7" s="5"/>
      <c r="AH7" s="5"/>
    </row>
    <row r="8" spans="1:34" ht="9.75" customHeight="1">
      <c r="A8" s="5"/>
      <c r="B8" s="5"/>
      <c r="C8" s="27" t="s">
        <v>29</v>
      </c>
      <c r="D8" s="23" t="s">
        <v>28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15"/>
      <c r="AD8" s="5"/>
      <c r="AE8" s="5"/>
      <c r="AF8" s="5"/>
      <c r="AG8" s="5"/>
      <c r="AH8" s="5"/>
    </row>
    <row r="9" spans="1:34" ht="9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15"/>
      <c r="AD9" s="5"/>
      <c r="AE9" s="5"/>
      <c r="AF9" s="5"/>
      <c r="AG9" s="5"/>
      <c r="AH9" s="5"/>
    </row>
    <row r="10" spans="1:34" ht="9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15"/>
      <c r="AD10" s="5"/>
      <c r="AE10" s="5"/>
      <c r="AF10" s="5"/>
      <c r="AG10" s="5"/>
      <c r="AH10" s="5"/>
    </row>
    <row r="11" spans="1:34" ht="9.75" customHeight="1">
      <c r="A11" s="15"/>
      <c r="B11" s="1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5"/>
      <c r="AE11" s="5"/>
      <c r="AF11" s="5"/>
      <c r="AG11" s="5"/>
      <c r="AH11" s="5"/>
    </row>
    <row r="12" spans="1:34" ht="9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15"/>
      <c r="AD12" s="5"/>
      <c r="AE12" s="5"/>
      <c r="AF12" s="5"/>
      <c r="AG12" s="5"/>
      <c r="AH12" s="5"/>
    </row>
    <row r="13" spans="1:34" ht="9.75" customHeight="1">
      <c r="A13" s="15"/>
      <c r="B13" s="1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5"/>
      <c r="AD13" s="5"/>
      <c r="AE13" s="5"/>
      <c r="AF13" s="5"/>
      <c r="AG13" s="5"/>
      <c r="AH13" s="5"/>
    </row>
    <row r="14" spans="1:34" ht="9.75" customHeight="1">
      <c r="A14" s="15"/>
      <c r="B14" s="1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5"/>
      <c r="AD14" s="5"/>
      <c r="AE14" s="5"/>
      <c r="AF14" s="5"/>
      <c r="AG14" s="5"/>
      <c r="AH14" s="5"/>
    </row>
    <row r="15" spans="1:34" ht="9.7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15"/>
      <c r="AD15" s="5"/>
      <c r="AE15" s="5"/>
      <c r="AF15" s="5"/>
      <c r="AG15" s="5"/>
      <c r="AH15" s="5"/>
    </row>
    <row r="16" spans="1:34" ht="9.7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15"/>
      <c r="AD16" s="5"/>
      <c r="AE16" s="5"/>
      <c r="AF16" s="5"/>
      <c r="AG16" s="5"/>
      <c r="AH16" s="5"/>
    </row>
    <row r="17" spans="1:34" ht="9.75" customHeight="1">
      <c r="A17" s="15"/>
      <c r="B17" s="1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5"/>
      <c r="AE17" s="5"/>
      <c r="AF17" s="5"/>
      <c r="AG17" s="5"/>
      <c r="AH17" s="5"/>
    </row>
    <row r="18" spans="1:34" ht="9.7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15"/>
      <c r="AD18" s="5"/>
      <c r="AE18" s="5"/>
      <c r="AF18" s="5"/>
      <c r="AG18" s="5"/>
      <c r="AH18" s="5"/>
    </row>
    <row r="19" spans="1:34" ht="9.75" customHeight="1">
      <c r="A19" s="15"/>
      <c r="B19" s="1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5"/>
      <c r="AD19" s="5"/>
      <c r="AE19" s="5"/>
      <c r="AF19" s="5"/>
      <c r="AG19" s="5"/>
      <c r="AH19" s="5"/>
    </row>
    <row r="20" spans="1:34" ht="9.7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15"/>
      <c r="AD20" s="5"/>
      <c r="AE20" s="5"/>
      <c r="AF20" s="5"/>
      <c r="AG20" s="5"/>
      <c r="AH20" s="5"/>
    </row>
    <row r="21" spans="1:34" ht="9.75" customHeight="1">
      <c r="A21" s="15"/>
      <c r="B21" s="1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5"/>
      <c r="AD21" s="5"/>
      <c r="AE21" s="5"/>
      <c r="AF21" s="5"/>
      <c r="AG21" s="5"/>
      <c r="AH21" s="5"/>
    </row>
    <row r="22" spans="1:34" ht="9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15"/>
      <c r="AD22" s="5"/>
      <c r="AE22" s="5"/>
      <c r="AF22" s="5"/>
      <c r="AG22" s="5"/>
      <c r="AH22" s="5"/>
    </row>
    <row r="23" spans="1:34" ht="9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15"/>
      <c r="AD23" s="5"/>
      <c r="AE23" s="5"/>
      <c r="AF23" s="5"/>
      <c r="AG23" s="5"/>
      <c r="AH23" s="5"/>
    </row>
    <row r="24" spans="1:34" ht="9.75" customHeight="1">
      <c r="A24" s="15"/>
      <c r="B24" s="1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5"/>
      <c r="AE24" s="5"/>
      <c r="AF24" s="5"/>
      <c r="AG24" s="5"/>
      <c r="AH24" s="5"/>
    </row>
    <row r="25" spans="1:34" ht="9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15"/>
      <c r="AD25" s="5"/>
      <c r="AE25" s="5"/>
      <c r="AF25" s="5"/>
      <c r="AG25" s="5"/>
      <c r="AH25" s="5"/>
    </row>
    <row r="26" spans="1:34" ht="9.75" customHeight="1">
      <c r="A26" s="15"/>
      <c r="B26" s="1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5"/>
      <c r="AD26" s="5"/>
      <c r="AE26" s="5"/>
      <c r="AF26" s="5"/>
      <c r="AG26" s="5"/>
      <c r="AH26" s="5"/>
    </row>
    <row r="27" spans="1:34" ht="9.75" customHeight="1">
      <c r="A27" s="15"/>
      <c r="B27" s="1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5"/>
      <c r="AD27" s="5"/>
      <c r="AE27" s="5"/>
      <c r="AF27" s="5"/>
      <c r="AG27" s="5"/>
      <c r="AH27" s="5"/>
    </row>
    <row r="28" spans="1:34" ht="9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15"/>
      <c r="AD28" s="5"/>
      <c r="AE28" s="5"/>
      <c r="AF28" s="5"/>
      <c r="AG28" s="5"/>
      <c r="AH28" s="5"/>
    </row>
    <row r="29" spans="1:34" ht="9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15"/>
      <c r="AD29" s="5"/>
      <c r="AE29" s="5"/>
      <c r="AF29" s="5"/>
      <c r="AG29" s="5"/>
      <c r="AH29" s="5"/>
    </row>
    <row r="30" spans="1:34" ht="9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15"/>
      <c r="AD30" s="5"/>
      <c r="AE30" s="5"/>
      <c r="AF30" s="5"/>
      <c r="AG30" s="5"/>
      <c r="AH30" s="5"/>
    </row>
    <row r="31" spans="1:34" ht="9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15"/>
      <c r="AD31" s="5"/>
      <c r="AE31" s="5"/>
      <c r="AF31" s="5"/>
      <c r="AG31" s="5"/>
      <c r="AH31" s="5"/>
    </row>
    <row r="32" spans="1:34" ht="9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15"/>
      <c r="AD32" s="5"/>
      <c r="AE32" s="5"/>
      <c r="AF32" s="5"/>
      <c r="AG32" s="5"/>
      <c r="AH32" s="5"/>
    </row>
    <row r="33" spans="1:34" ht="9.75" customHeight="1">
      <c r="A33" s="15"/>
      <c r="B33" s="1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5"/>
      <c r="AE33" s="5"/>
      <c r="AF33" s="5"/>
      <c r="AG33" s="5"/>
      <c r="AH33" s="5"/>
    </row>
    <row r="34" spans="1:34" ht="9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15"/>
      <c r="AD34" s="5"/>
      <c r="AE34" s="5"/>
      <c r="AF34" s="5"/>
      <c r="AG34" s="5"/>
      <c r="AH34" s="5"/>
    </row>
    <row r="35" spans="1:34" ht="9.75" customHeight="1">
      <c r="A35" s="15"/>
      <c r="B35" s="1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5"/>
      <c r="AD35" s="5"/>
      <c r="AE35" s="5"/>
      <c r="AF35" s="5"/>
      <c r="AG35" s="5"/>
      <c r="AH35" s="5"/>
    </row>
    <row r="36" spans="1:34" ht="9.7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5"/>
      <c r="AD36" s="5"/>
      <c r="AE36" s="5"/>
      <c r="AF36" s="5"/>
      <c r="AG36" s="5"/>
      <c r="AH36" s="5"/>
    </row>
    <row r="37" spans="1:34" ht="9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15"/>
      <c r="AD37" s="5"/>
      <c r="AE37" s="5"/>
      <c r="AF37" s="5"/>
      <c r="AG37" s="5"/>
      <c r="AH37" s="5"/>
    </row>
    <row r="38" spans="1:34" ht="9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15"/>
      <c r="AD38" s="5"/>
      <c r="AE38" s="5"/>
      <c r="AF38" s="5"/>
      <c r="AG38" s="5"/>
      <c r="AH38" s="5"/>
    </row>
    <row r="39" spans="1:3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15"/>
      <c r="AD39" s="5"/>
      <c r="AE39" s="5"/>
      <c r="AF39" s="5"/>
      <c r="AG39" s="5"/>
      <c r="AH39" s="5"/>
    </row>
    <row r="40" spans="1:34" ht="9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15"/>
      <c r="AD40" s="5"/>
      <c r="AE40" s="5"/>
      <c r="AF40" s="5"/>
      <c r="AG40" s="5"/>
      <c r="AH40" s="5"/>
    </row>
    <row r="41" spans="1:34" ht="9.7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5"/>
      <c r="AE41" s="5"/>
      <c r="AF41" s="5"/>
      <c r="AG41" s="5"/>
      <c r="AH41" s="5"/>
    </row>
    <row r="42" spans="1:34" ht="9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15"/>
      <c r="AD42" s="5"/>
      <c r="AE42" s="5"/>
      <c r="AF42" s="5"/>
      <c r="AG42" s="5"/>
      <c r="AH42" s="5"/>
    </row>
    <row r="43" spans="1:34" ht="9.7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5"/>
      <c r="AD43" s="5"/>
      <c r="AE43" s="5"/>
      <c r="AF43" s="5"/>
      <c r="AG43" s="5"/>
      <c r="AH43" s="5"/>
    </row>
    <row r="44" spans="1:34" ht="9.7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5"/>
      <c r="AD44" s="5"/>
      <c r="AE44" s="5"/>
      <c r="AF44" s="5"/>
      <c r="AG44" s="5"/>
      <c r="AH44" s="5"/>
    </row>
    <row r="45" spans="1:34" ht="9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15"/>
      <c r="AD45" s="5"/>
      <c r="AE45" s="5"/>
      <c r="AF45" s="5"/>
      <c r="AG45" s="5"/>
      <c r="AH45" s="5"/>
    </row>
    <row r="46" spans="1:34" ht="9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15"/>
      <c r="AD46" s="5"/>
      <c r="AE46" s="5"/>
      <c r="AF46" s="5"/>
      <c r="AG46" s="5"/>
      <c r="AH46" s="5"/>
    </row>
    <row r="47" spans="1:34" ht="9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15"/>
      <c r="AD47" s="5"/>
      <c r="AE47" s="5"/>
      <c r="AF47" s="5"/>
      <c r="AG47" s="5"/>
      <c r="AH47" s="5"/>
    </row>
    <row r="48" spans="1:34" ht="9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15"/>
      <c r="AD48" s="5"/>
      <c r="AE48" s="5"/>
      <c r="AF48" s="5"/>
      <c r="AG48" s="5"/>
      <c r="AH48" s="5"/>
    </row>
    <row r="49" spans="1:34" ht="9.7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5"/>
      <c r="AE49" s="5"/>
      <c r="AF49" s="5"/>
      <c r="AG49" s="5"/>
      <c r="AH49" s="5"/>
    </row>
    <row r="50" spans="1:34" ht="9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15"/>
      <c r="AD50" s="5"/>
      <c r="AE50" s="5"/>
      <c r="AF50" s="5"/>
      <c r="AG50" s="5"/>
      <c r="AH50" s="5"/>
    </row>
    <row r="51" spans="1:34" ht="9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15"/>
      <c r="AD51" s="5"/>
      <c r="AE51" s="5"/>
      <c r="AF51" s="5"/>
      <c r="AG51" s="5"/>
      <c r="AH51" s="5"/>
    </row>
    <row r="52" spans="1:34" ht="9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15"/>
      <c r="AD52" s="5"/>
      <c r="AE52" s="5"/>
      <c r="AF52" s="5"/>
      <c r="AG52" s="5"/>
      <c r="AH52" s="5"/>
    </row>
    <row r="53" spans="1:34" ht="9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15"/>
      <c r="AD53" s="5"/>
      <c r="AE53" s="5"/>
      <c r="AF53" s="5"/>
      <c r="AG53" s="5"/>
      <c r="AH53" s="5"/>
    </row>
    <row r="54" spans="1:34" ht="9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15"/>
      <c r="AD54" s="5"/>
      <c r="AE54" s="5"/>
      <c r="AF54" s="5"/>
      <c r="AG54" s="5"/>
      <c r="AH54" s="5"/>
    </row>
    <row r="55" spans="1:34" ht="9.7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5"/>
      <c r="AD55" s="5"/>
      <c r="AE55" s="5"/>
      <c r="AF55" s="5"/>
      <c r="AG55" s="5"/>
      <c r="AH55" s="5"/>
    </row>
    <row r="56" spans="1:34" ht="9.7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5"/>
      <c r="AD56" s="5"/>
      <c r="AE56" s="5"/>
      <c r="AF56" s="5"/>
      <c r="AG56" s="5"/>
      <c r="AH56" s="5"/>
    </row>
    <row r="57" spans="1:34" ht="9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15"/>
      <c r="AD57" s="5"/>
      <c r="AE57" s="5"/>
      <c r="AF57" s="5"/>
      <c r="AG57" s="5"/>
      <c r="AH57" s="5"/>
    </row>
    <row r="58" spans="1:34" ht="9.7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5"/>
      <c r="AD58" s="5"/>
      <c r="AE58" s="5"/>
      <c r="AF58" s="5"/>
      <c r="AG58" s="5"/>
      <c r="AH58" s="5"/>
    </row>
    <row r="59" spans="1:34" ht="9.7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5"/>
      <c r="AD59" s="5"/>
      <c r="AE59" s="5"/>
      <c r="AF59" s="5"/>
      <c r="AG59" s="5"/>
      <c r="AH59" s="5"/>
    </row>
    <row r="60" spans="1:34" ht="9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15"/>
      <c r="AD60" s="5"/>
      <c r="AE60" s="5"/>
      <c r="AF60" s="5"/>
      <c r="AG60" s="5"/>
      <c r="AH60" s="5"/>
    </row>
    <row r="61" spans="1:34" ht="9.7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5"/>
      <c r="AE61" s="5"/>
      <c r="AF61" s="5"/>
      <c r="AG61" s="5"/>
      <c r="AH61" s="5"/>
    </row>
    <row r="62" spans="1:34" ht="9.75" customHeight="1">
      <c r="A62" s="5"/>
      <c r="B62" s="1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15"/>
      <c r="AD62" s="5"/>
      <c r="AE62" s="5"/>
      <c r="AF62" s="5"/>
      <c r="AG62" s="5"/>
      <c r="AH62" s="5"/>
    </row>
    <row r="63" spans="1:34" ht="9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15"/>
      <c r="AD63" s="5"/>
      <c r="AE63" s="5"/>
      <c r="AF63" s="5"/>
      <c r="AG63" s="5"/>
      <c r="AH63" s="5"/>
    </row>
    <row r="64" spans="1:34" ht="9.7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5"/>
      <c r="AE64" s="5"/>
      <c r="AF64" s="5"/>
      <c r="AG64" s="5"/>
      <c r="AH64" s="5"/>
    </row>
    <row r="65" spans="1:34" ht="9.7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5"/>
      <c r="AE65" s="5"/>
      <c r="AF65" s="5"/>
      <c r="AG65" s="5"/>
      <c r="AH65" s="5"/>
    </row>
    <row r="66" spans="1:34" ht="9.7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5"/>
      <c r="AE66" s="5"/>
      <c r="AF66" s="5"/>
      <c r="AG66" s="5"/>
      <c r="AH66" s="5"/>
    </row>
    <row r="67" spans="1:34" ht="9.7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5"/>
      <c r="AE67" s="5"/>
      <c r="AF67" s="5"/>
      <c r="AG67" s="5"/>
      <c r="AH67" s="5"/>
    </row>
    <row r="68" spans="1:34" ht="9.75" customHeight="1">
      <c r="A68" s="5"/>
      <c r="B68" s="1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15"/>
      <c r="AD68" s="5"/>
      <c r="AE68" s="5"/>
      <c r="AF68" s="5"/>
      <c r="AG68" s="5"/>
      <c r="AH68" s="5"/>
    </row>
    <row r="69" spans="1:34" ht="9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15"/>
      <c r="AD69" s="5"/>
      <c r="AE69" s="5"/>
      <c r="AF69" s="5"/>
      <c r="AG69" s="5"/>
      <c r="AH69" s="5"/>
    </row>
    <row r="70" spans="1:34" ht="9.7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5"/>
      <c r="AE70" s="5"/>
      <c r="AF70" s="5"/>
      <c r="AG70" s="5"/>
      <c r="AH70" s="5"/>
    </row>
    <row r="71" spans="1:34" ht="9.7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5"/>
      <c r="AE71" s="5"/>
      <c r="AF71" s="5"/>
      <c r="AG71" s="5"/>
      <c r="AH71" s="5"/>
    </row>
    <row r="72" spans="1:34" ht="9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15"/>
      <c r="AD72" s="5"/>
      <c r="AE72" s="5"/>
      <c r="AF72" s="5"/>
      <c r="AG72" s="5"/>
      <c r="AH72" s="5"/>
    </row>
    <row r="73" spans="1:34" ht="9.7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5"/>
      <c r="AD73" s="5"/>
      <c r="AE73" s="5"/>
      <c r="AF73" s="5"/>
      <c r="AG73" s="5"/>
      <c r="AH73" s="5"/>
    </row>
    <row r="74" spans="1:34" ht="9.75" customHeight="1">
      <c r="A74" s="15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7"/>
      <c r="AD74" s="7"/>
      <c r="AE74" s="7"/>
      <c r="AF74" s="7"/>
      <c r="AG74" s="7"/>
      <c r="AH74" s="7"/>
    </row>
    <row r="75" spans="1:34" ht="9.75" customHeight="1">
      <c r="A75" s="6" t="str">
        <f>cosymbol</f>
        <v> NTES</v>
      </c>
      <c r="B75" s="5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16" t="str">
        <f>coname</f>
        <v>Narai  Thermal  Engineering  Services </v>
      </c>
    </row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</sheetData>
  <mergeCells count="4">
    <mergeCell ref="AC1:AH1"/>
    <mergeCell ref="AC2:AH2"/>
    <mergeCell ref="AE4:AF4"/>
    <mergeCell ref="A2:X4"/>
  </mergeCells>
  <printOptions/>
  <pageMargins left="0.7874015748031497" right="0" top="0.7874015748031497" bottom="0.3937007874015748" header="0.31496062992125984" footer="0.31496062992125984"/>
  <pageSetup horizontalDpi="1200" verticalDpi="12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F63"/>
  <sheetViews>
    <sheetView view="pageBreakPreview" zoomScaleSheetLayoutView="100" workbookViewId="0" topLeftCell="A1">
      <selection activeCell="S6" sqref="S6"/>
    </sheetView>
  </sheetViews>
  <sheetFormatPr defaultColWidth="8.88671875" defaultRowHeight="13.5"/>
  <cols>
    <col min="1" max="38" width="2.77734375" style="1" customWidth="1"/>
    <col min="39" max="63" width="2.3359375" style="1" customWidth="1"/>
    <col min="64" max="16384" width="8.88671875" style="1" customWidth="1"/>
  </cols>
  <sheetData>
    <row r="1" spans="1:32" ht="11.25" customHeight="1">
      <c r="A1" s="22"/>
      <c r="B1" s="22" t="str">
        <f>title2&amp;"  :"</f>
        <v>Technical   Material  :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6"/>
      <c r="U1" s="42" t="s">
        <v>19</v>
      </c>
      <c r="V1" s="43"/>
      <c r="W1" s="44"/>
      <c r="X1" s="120" t="str">
        <f>docno</f>
        <v>TM - HDF - 100</v>
      </c>
      <c r="Y1" s="120"/>
      <c r="Z1" s="120"/>
      <c r="AA1" s="120"/>
      <c r="AB1" s="120"/>
      <c r="AC1" s="20"/>
      <c r="AD1" s="45"/>
      <c r="AE1" s="45"/>
      <c r="AF1" s="45"/>
    </row>
    <row r="2" spans="1:32" ht="11.25" customHeight="1">
      <c r="A2" s="122" t="str">
        <f>title</f>
        <v>Hydraulic  Fundamentals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3"/>
      <c r="U2" s="46" t="s">
        <v>20</v>
      </c>
      <c r="V2" s="47"/>
      <c r="W2" s="48"/>
      <c r="X2" s="121" t="s">
        <v>58</v>
      </c>
      <c r="Y2" s="121"/>
      <c r="Z2" s="121"/>
      <c r="AA2" s="121"/>
      <c r="AB2" s="121"/>
      <c r="AC2" s="49"/>
      <c r="AD2" s="45"/>
      <c r="AE2" s="45"/>
      <c r="AF2" s="45"/>
    </row>
    <row r="3" spans="1:32" ht="11.25" customHeigh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3"/>
      <c r="U3" s="46" t="s">
        <v>3</v>
      </c>
      <c r="V3" s="47"/>
      <c r="W3" s="48"/>
      <c r="X3" s="50">
        <v>0</v>
      </c>
      <c r="Y3" s="58"/>
      <c r="Z3" s="58"/>
      <c r="AA3" s="58"/>
      <c r="AB3" s="59"/>
      <c r="AC3" s="49"/>
      <c r="AD3" s="45"/>
      <c r="AE3" s="45"/>
      <c r="AF3" s="45"/>
    </row>
    <row r="4" spans="1:32" ht="11.2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5"/>
      <c r="U4" s="51" t="s">
        <v>4</v>
      </c>
      <c r="V4" s="52"/>
      <c r="W4" s="53"/>
      <c r="X4" s="52"/>
      <c r="Y4" s="63">
        <v>1</v>
      </c>
      <c r="Z4" s="54" t="s">
        <v>5</v>
      </c>
      <c r="AA4" s="64">
        <v>1</v>
      </c>
      <c r="AB4" s="52"/>
      <c r="AC4" s="20"/>
      <c r="AD4" s="45"/>
      <c r="AE4" s="45"/>
      <c r="AF4" s="45"/>
    </row>
    <row r="5" spans="1:32" ht="11.2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4"/>
      <c r="V5" s="14"/>
      <c r="W5" s="14"/>
      <c r="X5" s="14"/>
      <c r="Y5" s="14"/>
      <c r="Z5" s="14"/>
      <c r="AA5" s="14"/>
      <c r="AB5" s="14"/>
      <c r="AC5" s="20"/>
      <c r="AD5" s="45"/>
      <c r="AE5" s="45"/>
      <c r="AF5" s="45"/>
    </row>
    <row r="6" spans="1:32" ht="11.2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4"/>
      <c r="W6" s="14"/>
      <c r="X6" s="14"/>
      <c r="Y6" s="14"/>
      <c r="Z6" s="14"/>
      <c r="AA6" s="14"/>
      <c r="AB6" s="14"/>
      <c r="AC6" s="20"/>
      <c r="AD6" s="45"/>
      <c r="AE6" s="45"/>
      <c r="AF6" s="45"/>
    </row>
    <row r="7" spans="1:29" ht="11.2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4"/>
      <c r="V7" s="14"/>
      <c r="W7" s="14"/>
      <c r="X7" s="14"/>
      <c r="Y7" s="14"/>
      <c r="Z7" s="14"/>
      <c r="AA7" s="14"/>
      <c r="AB7" s="14"/>
      <c r="AC7" s="14"/>
    </row>
    <row r="8" spans="1:29" ht="11.2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4"/>
      <c r="W8" s="14"/>
      <c r="X8" s="14"/>
      <c r="Y8" s="14"/>
      <c r="Z8" s="14"/>
      <c r="AA8" s="14"/>
      <c r="AB8" s="14"/>
      <c r="AC8" s="14"/>
    </row>
    <row r="9" spans="1:29" ht="11.2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4"/>
      <c r="W9" s="14"/>
      <c r="X9" s="14"/>
      <c r="Y9" s="14"/>
      <c r="Z9" s="14"/>
      <c r="AA9" s="14"/>
      <c r="AB9" s="14"/>
      <c r="AC9" s="14"/>
    </row>
    <row r="10" spans="1:29" ht="11.25" customHeight="1">
      <c r="A10" s="5"/>
      <c r="B10" s="5"/>
      <c r="C10" s="5"/>
      <c r="D10" s="5"/>
      <c r="E10" s="5"/>
      <c r="F10" s="114" t="s">
        <v>21</v>
      </c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5"/>
      <c r="S10" s="5"/>
      <c r="T10" s="5"/>
      <c r="U10" s="5"/>
      <c r="V10" s="14"/>
      <c r="W10" s="14"/>
      <c r="X10" s="14"/>
      <c r="Y10" s="14"/>
      <c r="Z10" s="14"/>
      <c r="AA10" s="14"/>
      <c r="AB10" s="14"/>
      <c r="AC10" s="14"/>
    </row>
    <row r="11" spans="1:29" ht="11.25" customHeight="1">
      <c r="A11" s="5"/>
      <c r="B11" s="5"/>
      <c r="C11" s="5"/>
      <c r="D11" s="5"/>
      <c r="E11" s="5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5"/>
      <c r="S11" s="5"/>
      <c r="T11" s="5"/>
      <c r="U11" s="5"/>
      <c r="V11" s="14"/>
      <c r="W11" s="14"/>
      <c r="X11" s="14"/>
      <c r="Y11" s="14"/>
      <c r="Z11" s="14"/>
      <c r="AA11" s="14"/>
      <c r="AB11" s="14"/>
      <c r="AC11" s="14"/>
    </row>
    <row r="12" spans="1:29" ht="11.2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14"/>
      <c r="W12" s="14"/>
      <c r="X12" s="14"/>
      <c r="Y12" s="14"/>
      <c r="Z12" s="14"/>
      <c r="AA12" s="14"/>
      <c r="AB12" s="14"/>
      <c r="AC12" s="14"/>
    </row>
    <row r="13" spans="1:21" ht="11.2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9" ht="11.2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4"/>
      <c r="W14" s="14"/>
      <c r="X14" s="14"/>
      <c r="Y14" s="14"/>
      <c r="Z14" s="14"/>
      <c r="AA14" s="14"/>
      <c r="AB14" s="14"/>
      <c r="AC14" s="14"/>
    </row>
    <row r="15" spans="1:29" ht="11.25" customHeight="1">
      <c r="A15" s="5"/>
      <c r="B15" s="5"/>
      <c r="C15" s="5"/>
      <c r="D15" s="5"/>
      <c r="E15" s="5"/>
      <c r="F15" s="27" t="s">
        <v>0</v>
      </c>
      <c r="G15" s="5"/>
      <c r="H15" s="34" t="str">
        <f>toc1</f>
        <v>Introduction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4"/>
      <c r="W15" s="14"/>
      <c r="X15" s="14"/>
      <c r="Y15" s="14"/>
      <c r="Z15" s="14"/>
      <c r="AA15" s="14"/>
      <c r="AB15" s="14"/>
      <c r="AC15" s="14"/>
    </row>
    <row r="16" spans="1:29" ht="11.2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4"/>
      <c r="W16" s="14"/>
      <c r="X16" s="14"/>
      <c r="Y16" s="14"/>
      <c r="Z16" s="14"/>
      <c r="AA16" s="14"/>
      <c r="AB16" s="14"/>
      <c r="AC16" s="14"/>
    </row>
    <row r="17" spans="1:29" ht="11.2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4"/>
      <c r="W17" s="14"/>
      <c r="X17" s="14"/>
      <c r="Y17" s="14"/>
      <c r="Z17" s="14"/>
      <c r="AA17" s="14"/>
      <c r="AB17" s="14"/>
      <c r="AC17" s="14"/>
    </row>
    <row r="18" spans="1:29" ht="11.25" customHeight="1">
      <c r="A18" s="5"/>
      <c r="B18" s="5"/>
      <c r="C18" s="5"/>
      <c r="D18" s="5"/>
      <c r="E18" s="5"/>
      <c r="F18" s="27" t="s">
        <v>1</v>
      </c>
      <c r="G18" s="5"/>
      <c r="H18" s="34" t="str">
        <f>toc2</f>
        <v>Forced Convection, Internal Flow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14"/>
      <c r="W18" s="14"/>
      <c r="X18" s="14"/>
      <c r="Y18" s="14"/>
      <c r="Z18" s="14"/>
      <c r="AA18" s="14"/>
      <c r="AB18" s="14"/>
      <c r="AC18" s="14"/>
    </row>
    <row r="19" spans="1:29" ht="11.2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14"/>
      <c r="W19" s="14"/>
      <c r="X19" s="14"/>
      <c r="Y19" s="14"/>
      <c r="Z19" s="14"/>
      <c r="AA19" s="14"/>
      <c r="AB19" s="14"/>
      <c r="AC19" s="14"/>
    </row>
    <row r="20" spans="1:21" ht="11.2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9" ht="11.25" customHeight="1">
      <c r="A21" s="5"/>
      <c r="B21" s="5"/>
      <c r="C21" s="5"/>
      <c r="D21" s="5"/>
      <c r="E21" s="5"/>
      <c r="F21" s="27" t="s">
        <v>2</v>
      </c>
      <c r="G21" s="5"/>
      <c r="H21" s="34" t="str">
        <f>toc3</f>
        <v>Forced Convection, External Flow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14"/>
      <c r="W21" s="14"/>
      <c r="X21" s="14"/>
      <c r="Y21" s="14"/>
      <c r="Z21" s="14"/>
      <c r="AA21" s="14"/>
      <c r="AB21" s="14"/>
      <c r="AC21" s="14"/>
    </row>
    <row r="22" spans="1:21" ht="11.2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9" ht="11.2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14"/>
      <c r="W23" s="14"/>
      <c r="X23" s="14"/>
      <c r="Y23" s="14"/>
      <c r="Z23" s="14"/>
      <c r="AA23" s="14"/>
      <c r="AB23" s="14"/>
      <c r="AC23" s="14"/>
    </row>
    <row r="24" spans="1:21" ht="11.25" customHeight="1">
      <c r="A24" s="5"/>
      <c r="B24" s="5"/>
      <c r="C24" s="5"/>
      <c r="D24" s="5"/>
      <c r="E24" s="5"/>
      <c r="F24" s="27" t="s">
        <v>190</v>
      </c>
      <c r="G24" s="5"/>
      <c r="H24" s="34" t="str">
        <f>toc4</f>
        <v>In-tube Condensation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1.2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1.2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1.25" customHeight="1">
      <c r="A27" s="5"/>
      <c r="B27" s="5"/>
      <c r="C27" s="5"/>
      <c r="D27" s="5"/>
      <c r="E27" s="5"/>
      <c r="F27" s="27" t="s">
        <v>191</v>
      </c>
      <c r="G27" s="5"/>
      <c r="H27" s="34" t="str">
        <f>toc5</f>
        <v>Forced Convection Boiling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9" ht="11.2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14"/>
      <c r="W28" s="14"/>
      <c r="X28" s="14"/>
      <c r="Y28" s="14"/>
      <c r="Z28" s="14"/>
      <c r="AA28" s="14"/>
      <c r="AB28" s="14"/>
      <c r="AC28" s="14"/>
    </row>
    <row r="29" spans="1:29" ht="11.2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14"/>
      <c r="W29" s="14"/>
      <c r="X29" s="14"/>
      <c r="Y29" s="14"/>
      <c r="Z29" s="14"/>
      <c r="AA29" s="14"/>
      <c r="AB29" s="14"/>
      <c r="AC29" s="14"/>
    </row>
    <row r="30" spans="1:21" ht="11.2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1.2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1.2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1.2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9" ht="11.2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14"/>
      <c r="W34" s="14"/>
      <c r="X34" s="14"/>
      <c r="Y34" s="14"/>
      <c r="Z34" s="14"/>
      <c r="AA34" s="14"/>
      <c r="AB34" s="14"/>
      <c r="AC34" s="14"/>
    </row>
    <row r="35" spans="1:21" ht="11.2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1.2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9" ht="11.2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14"/>
      <c r="W37" s="14"/>
      <c r="X37" s="14"/>
      <c r="Y37" s="14"/>
      <c r="Z37" s="14"/>
      <c r="AA37" s="14"/>
      <c r="AB37" s="14"/>
      <c r="AC37" s="14"/>
    </row>
    <row r="38" spans="1:21" ht="11.2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9" ht="11.2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14"/>
      <c r="W39" s="14"/>
      <c r="X39" s="14"/>
      <c r="Y39" s="14"/>
      <c r="Z39" s="14"/>
      <c r="AA39" s="14"/>
      <c r="AB39" s="14"/>
      <c r="AC39" s="14"/>
    </row>
    <row r="40" spans="1:21" ht="11.2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11.2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9" ht="11.2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14"/>
      <c r="W42" s="14"/>
      <c r="X42" s="14"/>
      <c r="Y42" s="14"/>
      <c r="Z42" s="14"/>
      <c r="AA42" s="14"/>
      <c r="AB42" s="14"/>
      <c r="AC42" s="14"/>
    </row>
    <row r="43" spans="1:21" ht="11.2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1.2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9" ht="11.2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4"/>
      <c r="W45" s="14"/>
      <c r="X45" s="14"/>
      <c r="Y45" s="14"/>
      <c r="Z45" s="14"/>
      <c r="AA45" s="14"/>
      <c r="AB45" s="14"/>
      <c r="AC45" s="14"/>
    </row>
    <row r="46" spans="1:29" ht="11.2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4"/>
      <c r="W46" s="14"/>
      <c r="X46" s="14"/>
      <c r="Y46" s="14"/>
      <c r="Z46" s="14"/>
      <c r="AA46" s="14"/>
      <c r="AB46" s="14"/>
      <c r="AC46" s="14"/>
    </row>
    <row r="47" spans="1:29" ht="11.2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4"/>
      <c r="W47" s="14"/>
      <c r="X47" s="14"/>
      <c r="Y47" s="14"/>
      <c r="Z47" s="14"/>
      <c r="AA47" s="14"/>
      <c r="AB47" s="14"/>
      <c r="AC47" s="14"/>
    </row>
    <row r="48" spans="1:29" ht="11.2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4"/>
      <c r="W48" s="14"/>
      <c r="X48" s="14"/>
      <c r="Y48" s="14"/>
      <c r="Z48" s="14"/>
      <c r="AA48" s="14"/>
      <c r="AB48" s="14"/>
      <c r="AC48" s="14"/>
    </row>
    <row r="49" spans="1:29" ht="11.2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4"/>
      <c r="W49" s="14"/>
      <c r="X49" s="14"/>
      <c r="Y49" s="14"/>
      <c r="Z49" s="14"/>
      <c r="AA49" s="14"/>
      <c r="AB49" s="14"/>
      <c r="AC49" s="14"/>
    </row>
    <row r="50" spans="1:29" ht="11.2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4"/>
      <c r="W50" s="14"/>
      <c r="X50" s="14"/>
      <c r="Y50" s="14"/>
      <c r="Z50" s="14"/>
      <c r="AA50" s="14"/>
      <c r="AB50" s="14"/>
      <c r="AC50" s="14"/>
    </row>
    <row r="51" spans="1:29" ht="11.2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4"/>
      <c r="W51" s="14"/>
      <c r="X51" s="14"/>
      <c r="Y51" s="14"/>
      <c r="Z51" s="14"/>
      <c r="AA51" s="14"/>
      <c r="AB51" s="14"/>
      <c r="AC51" s="14"/>
    </row>
    <row r="52" spans="1:29" ht="11.2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4"/>
      <c r="W52" s="14"/>
      <c r="X52" s="14"/>
      <c r="Y52" s="14"/>
      <c r="Z52" s="14"/>
      <c r="AA52" s="14"/>
      <c r="AB52" s="14"/>
      <c r="AC52" s="14"/>
    </row>
    <row r="53" spans="1:29" ht="11.2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4"/>
      <c r="W53" s="14"/>
      <c r="X53" s="14"/>
      <c r="Y53" s="14"/>
      <c r="Z53" s="14"/>
      <c r="AA53" s="14"/>
      <c r="AB53" s="14"/>
      <c r="AC53" s="14"/>
    </row>
    <row r="54" spans="1:29" ht="11.2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4"/>
      <c r="W54" s="14"/>
      <c r="X54" s="14"/>
      <c r="Y54" s="14"/>
      <c r="Z54" s="14"/>
      <c r="AA54" s="14"/>
      <c r="AB54" s="14"/>
      <c r="AC54" s="14"/>
    </row>
    <row r="55" spans="1:29" ht="11.2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</row>
    <row r="56" spans="1:29" ht="11.2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</row>
    <row r="57" spans="1:29" ht="11.2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</row>
    <row r="58" spans="1:29" ht="11.2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</row>
    <row r="59" spans="1:29" ht="11.2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</row>
    <row r="60" spans="1:29" ht="11.2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</row>
    <row r="61" spans="1:29" ht="11.2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</row>
    <row r="62" spans="1:30" ht="11.2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15"/>
      <c r="AD62" s="5"/>
    </row>
    <row r="63" spans="1:30" ht="11.25" customHeight="1">
      <c r="A63" s="5" t="str">
        <f>cosymbol</f>
        <v> NTES</v>
      </c>
      <c r="AB63" s="35" t="str">
        <f>coname</f>
        <v>Narai  Thermal  Engineering  Services </v>
      </c>
      <c r="AC63" s="5"/>
      <c r="AD63" s="5"/>
    </row>
    <row r="64" ht="11.25" customHeight="1"/>
    <row r="111" ht="13.5" customHeight="1"/>
    <row r="112" ht="13.5" customHeight="1"/>
  </sheetData>
  <mergeCells count="4">
    <mergeCell ref="X1:AB1"/>
    <mergeCell ref="X2:AB2"/>
    <mergeCell ref="F10:Q11"/>
    <mergeCell ref="A2:T4"/>
  </mergeCells>
  <printOptions/>
  <pageMargins left="0.7874015748031497" right="0" top="0.7874015748031497" bottom="0.3937007874015748" header="0.31496062992125984" footer="0.3149606299212598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H75"/>
  <sheetViews>
    <sheetView tabSelected="1" view="pageBreakPreview" zoomScaleSheetLayoutView="100" workbookViewId="0" topLeftCell="A1">
      <selection activeCell="W6" sqref="W6"/>
    </sheetView>
  </sheetViews>
  <sheetFormatPr defaultColWidth="8.88671875" defaultRowHeight="13.5"/>
  <cols>
    <col min="1" max="36" width="2.3359375" style="1" customWidth="1"/>
    <col min="37" max="63" width="3.77734375" style="1" customWidth="1"/>
    <col min="64" max="16384" width="8.88671875" style="1" customWidth="1"/>
  </cols>
  <sheetData>
    <row r="1" spans="1:34" ht="9.75" customHeight="1">
      <c r="A1" s="28"/>
      <c r="B1" s="17" t="str">
        <f>title2&amp;"  :"</f>
        <v>Technical   Material  :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6"/>
      <c r="Y1" s="18" t="s">
        <v>22</v>
      </c>
      <c r="Z1" s="19"/>
      <c r="AA1" s="55"/>
      <c r="AB1" s="19"/>
      <c r="AC1" s="126" t="str">
        <f>docno</f>
        <v>TM - HDF - 100</v>
      </c>
      <c r="AD1" s="120"/>
      <c r="AE1" s="120"/>
      <c r="AF1" s="120"/>
      <c r="AG1" s="120"/>
      <c r="AH1" s="120"/>
    </row>
    <row r="2" spans="1:34" ht="9.75" customHeight="1">
      <c r="A2" s="122" t="str">
        <f>title</f>
        <v>Hydraulic  Fundamentals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3"/>
      <c r="Y2" s="2" t="s">
        <v>23</v>
      </c>
      <c r="Z2" s="3"/>
      <c r="AA2" s="56"/>
      <c r="AB2" s="3"/>
      <c r="AC2" s="127" t="s">
        <v>58</v>
      </c>
      <c r="AD2" s="121"/>
      <c r="AE2" s="121"/>
      <c r="AF2" s="121"/>
      <c r="AG2" s="121"/>
      <c r="AH2" s="121"/>
    </row>
    <row r="3" spans="1:34" ht="9.75" customHeigh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3"/>
      <c r="Y3" s="8" t="s">
        <v>24</v>
      </c>
      <c r="Z3" s="9"/>
      <c r="AA3" s="9"/>
      <c r="AB3" s="9"/>
      <c r="AC3" s="10">
        <v>0</v>
      </c>
      <c r="AD3" s="60"/>
      <c r="AE3" s="60"/>
      <c r="AF3" s="60"/>
      <c r="AG3" s="60"/>
      <c r="AH3" s="61"/>
    </row>
    <row r="4" spans="1:34" ht="9.7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5"/>
      <c r="Y4" s="11" t="s">
        <v>25</v>
      </c>
      <c r="Z4" s="4"/>
      <c r="AA4" s="57"/>
      <c r="AB4" s="4"/>
      <c r="AC4" s="12"/>
      <c r="AD4" s="24">
        <v>1</v>
      </c>
      <c r="AE4" s="128" t="s">
        <v>26</v>
      </c>
      <c r="AF4" s="128"/>
      <c r="AG4" s="25">
        <v>6</v>
      </c>
      <c r="AH4" s="13"/>
    </row>
    <row r="5" spans="1:34" ht="9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4"/>
      <c r="W5" s="14"/>
      <c r="X5" s="14"/>
      <c r="Y5" s="15"/>
      <c r="Z5" s="15"/>
      <c r="AA5" s="15"/>
      <c r="AB5" s="15"/>
      <c r="AC5" s="20"/>
      <c r="AD5" s="20"/>
      <c r="AE5" s="20"/>
      <c r="AF5" s="20"/>
      <c r="AG5" s="5"/>
      <c r="AH5" s="5"/>
    </row>
    <row r="6" spans="1:34" ht="9.7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4"/>
      <c r="W6" s="14"/>
      <c r="X6" s="14"/>
      <c r="Y6" s="15"/>
      <c r="Z6" s="15"/>
      <c r="AA6" s="15"/>
      <c r="AB6" s="15"/>
      <c r="AC6" s="15"/>
      <c r="AD6" s="5"/>
      <c r="AE6" s="5"/>
      <c r="AF6" s="5"/>
      <c r="AG6" s="5"/>
      <c r="AH6" s="5"/>
    </row>
    <row r="7" spans="1:34" ht="9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15"/>
      <c r="AD7" s="5"/>
      <c r="AE7" s="5"/>
      <c r="AF7" s="5"/>
      <c r="AG7" s="5"/>
      <c r="AH7" s="5"/>
    </row>
    <row r="8" spans="1:34" ht="9.75" customHeight="1">
      <c r="A8" s="5"/>
      <c r="B8" s="5"/>
      <c r="C8" s="27" t="s">
        <v>27</v>
      </c>
      <c r="D8" s="23" t="s">
        <v>55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15"/>
      <c r="AD8" s="5"/>
      <c r="AE8" s="5"/>
      <c r="AF8" s="5"/>
      <c r="AG8" s="5"/>
      <c r="AH8" s="5"/>
    </row>
    <row r="9" spans="1:34" ht="9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15"/>
      <c r="AD9" s="5"/>
      <c r="AE9" s="5"/>
      <c r="AF9" s="5"/>
      <c r="AG9" s="5"/>
      <c r="AH9" s="5"/>
    </row>
    <row r="10" spans="1:34" ht="9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15"/>
      <c r="AD10" s="5"/>
      <c r="AE10" s="5"/>
      <c r="AF10" s="5"/>
      <c r="AG10" s="5"/>
      <c r="AH10" s="5"/>
    </row>
    <row r="11" spans="1:34" ht="9.75" customHeight="1">
      <c r="A11" s="15"/>
      <c r="B11" s="15"/>
      <c r="C11" s="15"/>
      <c r="D11" s="15" t="s">
        <v>265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5"/>
      <c r="AE11" s="5"/>
      <c r="AF11" s="5"/>
      <c r="AG11" s="5"/>
      <c r="AH11" s="5"/>
    </row>
    <row r="12" spans="1:34" ht="9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15"/>
      <c r="AD12" s="5"/>
      <c r="AE12" s="5"/>
      <c r="AF12" s="5"/>
      <c r="AG12" s="5"/>
      <c r="AH12" s="5"/>
    </row>
    <row r="13" spans="1:34" ht="9.7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5"/>
      <c r="AD13" s="5"/>
      <c r="AE13" s="5"/>
      <c r="AF13" s="5"/>
      <c r="AG13" s="5"/>
      <c r="AH13" s="5"/>
    </row>
    <row r="14" spans="1:34" ht="9.75" customHeight="1">
      <c r="A14" s="15"/>
      <c r="B14" s="15"/>
      <c r="C14" s="15"/>
      <c r="D14" s="15" t="s">
        <v>264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5"/>
      <c r="AD14" s="5"/>
      <c r="AE14" s="5"/>
      <c r="AF14" s="5"/>
      <c r="AG14" s="5"/>
      <c r="AH14" s="5"/>
    </row>
    <row r="15" spans="1:34" ht="9.7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15"/>
      <c r="AD15" s="5"/>
      <c r="AE15" s="5"/>
      <c r="AF15" s="5"/>
      <c r="AG15" s="5"/>
      <c r="AH15" s="5"/>
    </row>
    <row r="16" spans="1:34" ht="9.7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15"/>
      <c r="AD16" s="5"/>
      <c r="AE16" s="5"/>
      <c r="AF16" s="5"/>
      <c r="AG16" s="5"/>
      <c r="AH16" s="5"/>
    </row>
    <row r="17" spans="1:34" ht="9.75" customHeight="1">
      <c r="A17" s="5"/>
      <c r="B17" s="5"/>
      <c r="C17" s="5"/>
      <c r="D17" s="5"/>
      <c r="E17" s="5" t="s">
        <v>266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15"/>
      <c r="AD17" s="5"/>
      <c r="AE17" s="5"/>
      <c r="AF17" s="5"/>
      <c r="AG17" s="5"/>
      <c r="AH17" s="5"/>
    </row>
    <row r="18" spans="1:34" ht="9.7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15"/>
      <c r="AD18" s="5"/>
      <c r="AE18" s="5"/>
      <c r="AF18" s="5"/>
      <c r="AG18" s="5"/>
      <c r="AH18" s="5"/>
    </row>
    <row r="19" spans="1:34" ht="9.75" customHeight="1">
      <c r="A19" s="15"/>
      <c r="B19" s="15"/>
      <c r="C19" s="15"/>
      <c r="D19" s="15"/>
      <c r="E19" s="5" t="s">
        <v>267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5"/>
      <c r="AE19" s="5"/>
      <c r="AF19" s="5"/>
      <c r="AG19" s="5"/>
      <c r="AH19" s="5"/>
    </row>
    <row r="20" spans="1:34" ht="9.7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15"/>
      <c r="AD20" s="5"/>
      <c r="AE20" s="5"/>
      <c r="AF20" s="5"/>
      <c r="AG20" s="5"/>
      <c r="AH20" s="5"/>
    </row>
    <row r="21" spans="1:34" ht="9.75" customHeight="1">
      <c r="A21" s="5"/>
      <c r="B21" s="5"/>
      <c r="C21" s="5"/>
      <c r="D21" s="5"/>
      <c r="E21" s="5" t="s">
        <v>268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15"/>
      <c r="AD21" s="5"/>
      <c r="AE21" s="5"/>
      <c r="AF21" s="5"/>
      <c r="AG21" s="5"/>
      <c r="AH21" s="5"/>
    </row>
    <row r="22" spans="1:34" ht="9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15"/>
      <c r="AD22" s="5"/>
      <c r="AE22" s="5"/>
      <c r="AF22" s="5"/>
      <c r="AG22" s="5"/>
      <c r="AH22" s="5"/>
    </row>
    <row r="23" spans="1:34" ht="9.75" customHeight="1">
      <c r="A23" s="5"/>
      <c r="B23" s="5"/>
      <c r="C23" s="5"/>
      <c r="D23" s="5"/>
      <c r="E23" s="15" t="s">
        <v>269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15"/>
      <c r="AD23" s="5"/>
      <c r="AE23" s="5"/>
      <c r="AF23" s="5"/>
      <c r="AG23" s="5"/>
      <c r="AH23" s="5"/>
    </row>
    <row r="24" spans="1:34" ht="9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15"/>
      <c r="AD24" s="5"/>
      <c r="AE24" s="5"/>
      <c r="AF24" s="5"/>
      <c r="AG24" s="5"/>
      <c r="AH24" s="5"/>
    </row>
    <row r="25" spans="1:34" ht="9.75" customHeight="1">
      <c r="A25" s="15"/>
      <c r="B25" s="15"/>
      <c r="C25" s="15"/>
      <c r="D25" s="15"/>
      <c r="E25" s="15" t="s">
        <v>271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5"/>
      <c r="AD25" s="5"/>
      <c r="AE25" s="5"/>
      <c r="AF25" s="5"/>
      <c r="AG25" s="5"/>
      <c r="AH25" s="5"/>
    </row>
    <row r="26" spans="1:34" ht="9.7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5"/>
      <c r="AD26" s="5"/>
      <c r="AE26" s="5"/>
      <c r="AF26" s="5"/>
      <c r="AG26" s="5"/>
      <c r="AH26" s="5"/>
    </row>
    <row r="27" spans="1:34" ht="9.75" customHeight="1">
      <c r="A27" s="5"/>
      <c r="B27" s="5"/>
      <c r="C27" s="5"/>
      <c r="D27" s="5"/>
      <c r="E27" s="5" t="s">
        <v>272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15"/>
      <c r="AD27" s="5"/>
      <c r="AE27" s="5"/>
      <c r="AF27" s="5"/>
      <c r="AG27" s="5"/>
      <c r="AH27" s="5"/>
    </row>
    <row r="28" spans="1:34" ht="9.7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5"/>
      <c r="AD28" s="5"/>
      <c r="AE28" s="5"/>
      <c r="AF28" s="5"/>
      <c r="AG28" s="5"/>
      <c r="AH28" s="5"/>
    </row>
    <row r="29" spans="1:34" ht="9.75" customHeight="1">
      <c r="A29" s="15"/>
      <c r="B29" s="15"/>
      <c r="C29" s="1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5"/>
      <c r="AD29" s="5"/>
      <c r="AE29" s="5"/>
      <c r="AF29" s="5"/>
      <c r="AG29" s="5"/>
      <c r="AH29" s="5"/>
    </row>
    <row r="30" spans="1:34" ht="9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15"/>
      <c r="AD30" s="5"/>
      <c r="AE30" s="5"/>
      <c r="AF30" s="5"/>
      <c r="AG30" s="5"/>
      <c r="AH30" s="5"/>
    </row>
    <row r="31" spans="1:34" ht="9.75" customHeight="1">
      <c r="A31" s="15"/>
      <c r="B31" s="15"/>
      <c r="C31" s="1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5"/>
      <c r="AE31" s="5"/>
      <c r="AF31" s="5"/>
      <c r="AG31" s="5"/>
      <c r="AH31" s="5"/>
    </row>
    <row r="32" spans="1:34" ht="9.75" customHeight="1">
      <c r="A32" s="5"/>
      <c r="B32" s="1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15"/>
      <c r="AD32" s="5"/>
      <c r="AE32" s="5"/>
      <c r="AF32" s="5"/>
      <c r="AG32" s="5"/>
      <c r="AH32" s="5"/>
    </row>
    <row r="33" spans="1:34" ht="9.75" customHeight="1">
      <c r="A33" s="15"/>
      <c r="B33" s="15"/>
      <c r="C33" s="1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5"/>
      <c r="AE33" s="5"/>
      <c r="AF33" s="5"/>
      <c r="AG33" s="5"/>
      <c r="AH33" s="5"/>
    </row>
    <row r="34" spans="1:34" ht="9.75" customHeight="1">
      <c r="A34" s="15"/>
      <c r="B34" s="15"/>
      <c r="C34" s="1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5"/>
      <c r="AE34" s="5"/>
      <c r="AF34" s="5"/>
      <c r="AG34" s="5"/>
      <c r="AH34" s="5"/>
    </row>
    <row r="35" spans="1:34" ht="9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15"/>
      <c r="AD35" s="5"/>
      <c r="AE35" s="5"/>
      <c r="AF35" s="5"/>
      <c r="AG35" s="5"/>
      <c r="AH35" s="5"/>
    </row>
    <row r="36" spans="1:34" ht="9.75" customHeight="1">
      <c r="A36" s="15"/>
      <c r="B36" s="15"/>
      <c r="C36" s="1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5"/>
      <c r="AE36" s="5"/>
      <c r="AF36" s="5"/>
      <c r="AG36" s="5"/>
      <c r="AH36" s="5"/>
    </row>
    <row r="37" spans="1:34" ht="9.75" customHeight="1">
      <c r="A37" s="15"/>
      <c r="B37" s="15"/>
      <c r="C37" s="1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5"/>
      <c r="AE37" s="5"/>
      <c r="AF37" s="5"/>
      <c r="AG37" s="5"/>
      <c r="AH37" s="5"/>
    </row>
    <row r="38" spans="1:34" ht="9.75" customHeight="1">
      <c r="A38" s="15"/>
      <c r="B38" s="15"/>
      <c r="C38" s="1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5"/>
      <c r="AE38" s="5"/>
      <c r="AF38" s="5"/>
      <c r="AG38" s="5"/>
      <c r="AH38" s="5"/>
    </row>
    <row r="39" spans="1:34" ht="9.75" customHeight="1">
      <c r="A39" s="5"/>
      <c r="B39" s="1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15"/>
      <c r="AD39" s="5"/>
      <c r="AE39" s="5"/>
      <c r="AF39" s="5"/>
      <c r="AG39" s="5"/>
      <c r="AH39" s="5"/>
    </row>
    <row r="40" spans="1:34" ht="9.75" customHeight="1">
      <c r="A40" s="15"/>
      <c r="B40" s="15"/>
      <c r="C40" s="1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5"/>
      <c r="AE40" s="5"/>
      <c r="AF40" s="5"/>
      <c r="AG40" s="5"/>
      <c r="AH40" s="5"/>
    </row>
    <row r="41" spans="1:34" ht="9.75" customHeight="1">
      <c r="A41" s="15"/>
      <c r="B41" s="15"/>
      <c r="C41" s="1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5"/>
      <c r="AE41" s="5"/>
      <c r="AF41" s="5"/>
      <c r="AG41" s="5"/>
      <c r="AH41" s="5"/>
    </row>
    <row r="42" spans="1:34" ht="9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15"/>
      <c r="AD42" s="5"/>
      <c r="AE42" s="5"/>
      <c r="AF42" s="5"/>
      <c r="AG42" s="5"/>
      <c r="AH42" s="5"/>
    </row>
    <row r="43" spans="1:34" ht="9.75" customHeight="1">
      <c r="A43" s="15"/>
      <c r="B43" s="15"/>
      <c r="C43" s="1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5"/>
      <c r="AE43" s="5"/>
      <c r="AF43" s="5"/>
      <c r="AG43" s="5"/>
      <c r="AH43" s="5"/>
    </row>
    <row r="44" spans="1:34" ht="9.75" customHeight="1">
      <c r="A44" s="15"/>
      <c r="B44" s="15"/>
      <c r="C44" s="1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5"/>
      <c r="AE44" s="5"/>
      <c r="AF44" s="5"/>
      <c r="AG44" s="5"/>
      <c r="AH44" s="5"/>
    </row>
    <row r="45" spans="1:34" ht="9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15"/>
      <c r="AD45" s="5"/>
      <c r="AE45" s="5"/>
      <c r="AF45" s="5"/>
      <c r="AG45" s="5"/>
      <c r="AH45" s="5"/>
    </row>
    <row r="46" spans="1:34" ht="9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15"/>
      <c r="AD46" s="5"/>
      <c r="AE46" s="5"/>
      <c r="AF46" s="5"/>
      <c r="AG46" s="5"/>
      <c r="AH46" s="5"/>
    </row>
    <row r="47" spans="1:34" ht="9.75" customHeight="1">
      <c r="A47" s="5"/>
      <c r="B47" s="1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15"/>
      <c r="AD47" s="5"/>
      <c r="AE47" s="5"/>
      <c r="AF47" s="5"/>
      <c r="AG47" s="5"/>
      <c r="AH47" s="5"/>
    </row>
    <row r="48" spans="1:34" ht="9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15"/>
      <c r="AD48" s="5"/>
      <c r="AE48" s="5"/>
      <c r="AF48" s="5"/>
      <c r="AG48" s="5"/>
      <c r="AH48" s="5"/>
    </row>
    <row r="49" spans="1:34" ht="9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15"/>
      <c r="AD49" s="5"/>
      <c r="AE49" s="5"/>
      <c r="AF49" s="5"/>
      <c r="AG49" s="5"/>
      <c r="AH49" s="5"/>
    </row>
    <row r="50" spans="1:34" ht="9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15"/>
      <c r="AD50" s="5"/>
      <c r="AE50" s="5"/>
      <c r="AF50" s="5"/>
      <c r="AG50" s="5"/>
      <c r="AH50" s="5"/>
    </row>
    <row r="51" spans="1:34" ht="9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15"/>
      <c r="AD51" s="5"/>
      <c r="AE51" s="5"/>
      <c r="AF51" s="5"/>
      <c r="AG51" s="5"/>
      <c r="AH51" s="5"/>
    </row>
    <row r="52" spans="1:34" ht="9.75" customHeight="1">
      <c r="A52" s="15"/>
      <c r="B52" s="15"/>
      <c r="C52" s="1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5"/>
      <c r="AD52" s="5"/>
      <c r="AE52" s="5"/>
      <c r="AF52" s="5"/>
      <c r="AG52" s="5"/>
      <c r="AH52" s="5"/>
    </row>
    <row r="53" spans="1:34" ht="9.75" customHeight="1">
      <c r="A53" s="15"/>
      <c r="B53" s="15"/>
      <c r="C53" s="1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5"/>
      <c r="AD53" s="5"/>
      <c r="AE53" s="5"/>
      <c r="AF53" s="5"/>
      <c r="AG53" s="5"/>
      <c r="AH53" s="5"/>
    </row>
    <row r="54" spans="1:34" ht="9.75" customHeight="1">
      <c r="A54" s="15"/>
      <c r="B54" s="15"/>
      <c r="C54" s="1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5"/>
      <c r="AD54" s="5"/>
      <c r="AE54" s="5"/>
      <c r="AF54" s="5"/>
      <c r="AG54" s="5"/>
      <c r="AH54" s="5"/>
    </row>
    <row r="55" spans="1:34" ht="9.75" customHeight="1">
      <c r="A55" s="15"/>
      <c r="B55" s="15"/>
      <c r="C55" s="1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5"/>
      <c r="AD55" s="5"/>
      <c r="AE55" s="5"/>
      <c r="AF55" s="5"/>
      <c r="AG55" s="5"/>
      <c r="AH55" s="5"/>
    </row>
    <row r="56" spans="1:34" ht="9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15"/>
      <c r="AD56" s="5"/>
      <c r="AE56" s="5"/>
      <c r="AF56" s="5"/>
      <c r="AG56" s="5"/>
      <c r="AH56" s="5"/>
    </row>
    <row r="57" spans="1:34" ht="9.75" customHeight="1">
      <c r="A57" s="15"/>
      <c r="B57" s="15"/>
      <c r="C57" s="1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5"/>
      <c r="AD57" s="5"/>
      <c r="AE57" s="5"/>
      <c r="AF57" s="5"/>
      <c r="AG57" s="5"/>
      <c r="AH57" s="5"/>
    </row>
    <row r="58" spans="1:34" ht="9.75" customHeight="1">
      <c r="A58" s="15"/>
      <c r="B58" s="15"/>
      <c r="C58" s="1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5"/>
      <c r="AD58" s="5"/>
      <c r="AE58" s="5"/>
      <c r="AF58" s="5"/>
      <c r="AG58" s="5"/>
      <c r="AH58" s="5"/>
    </row>
    <row r="59" spans="1:34" ht="9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15"/>
      <c r="R59" s="15"/>
      <c r="S59" s="15"/>
      <c r="T59" s="15"/>
      <c r="U59" s="5"/>
      <c r="V59" s="5"/>
      <c r="W59" s="5"/>
      <c r="X59" s="5"/>
      <c r="Y59" s="5"/>
      <c r="Z59" s="5"/>
      <c r="AA59" s="5"/>
      <c r="AB59" s="5"/>
      <c r="AC59" s="15"/>
      <c r="AD59" s="5"/>
      <c r="AE59" s="5"/>
      <c r="AF59" s="5"/>
      <c r="AG59" s="5"/>
      <c r="AH59" s="5"/>
    </row>
    <row r="60" spans="1:34" ht="9.75" customHeight="1">
      <c r="A60" s="15"/>
      <c r="B60" s="15"/>
      <c r="C60" s="1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5"/>
      <c r="AE60" s="5"/>
      <c r="AF60" s="5"/>
      <c r="AG60" s="5"/>
      <c r="AH60" s="5"/>
    </row>
    <row r="61" spans="1:34" ht="9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15"/>
      <c r="AD61" s="5"/>
      <c r="AE61" s="5"/>
      <c r="AF61" s="5"/>
      <c r="AG61" s="5"/>
      <c r="AH61" s="5"/>
    </row>
    <row r="62" spans="1:34" ht="9.75" customHeight="1">
      <c r="A62" s="15"/>
      <c r="B62" s="15"/>
      <c r="C62" s="1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5"/>
      <c r="AE62" s="5"/>
      <c r="AF62" s="5"/>
      <c r="AG62" s="5"/>
      <c r="AH62" s="5"/>
    </row>
    <row r="63" spans="1:34" ht="9.75" customHeight="1">
      <c r="A63" s="5"/>
      <c r="B63" s="1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15"/>
      <c r="AD63" s="5"/>
      <c r="AE63" s="5"/>
      <c r="AF63" s="5"/>
      <c r="AG63" s="5"/>
      <c r="AH63" s="5"/>
    </row>
    <row r="64" spans="1:34" ht="9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15"/>
      <c r="AD64" s="5"/>
      <c r="AE64" s="5"/>
      <c r="AF64" s="5"/>
      <c r="AG64" s="5"/>
      <c r="AH64" s="5"/>
    </row>
    <row r="65" spans="1:34" ht="9.7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5"/>
      <c r="AE65" s="5"/>
      <c r="AF65" s="5"/>
      <c r="AG65" s="5"/>
      <c r="AH65" s="5"/>
    </row>
    <row r="66" spans="1:34" ht="9.75" customHeight="1">
      <c r="A66" s="5"/>
      <c r="B66" s="1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15"/>
      <c r="AD66" s="5"/>
      <c r="AE66" s="5"/>
      <c r="AF66" s="5"/>
      <c r="AG66" s="5"/>
      <c r="AH66" s="5"/>
    </row>
    <row r="67" spans="1:34" ht="9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15"/>
      <c r="AD67" s="5"/>
      <c r="AE67" s="5"/>
      <c r="AF67" s="5"/>
      <c r="AG67" s="5"/>
      <c r="AH67" s="5"/>
    </row>
    <row r="68" spans="1:34" ht="9.7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5"/>
      <c r="AE68" s="5"/>
      <c r="AF68" s="5"/>
      <c r="AG68" s="5"/>
      <c r="AH68" s="5"/>
    </row>
    <row r="69" spans="1:34" ht="9.7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5"/>
      <c r="AE69" s="5"/>
      <c r="AF69" s="5"/>
      <c r="AG69" s="5"/>
      <c r="AH69" s="5"/>
    </row>
    <row r="70" spans="1:34" ht="9.7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5"/>
      <c r="AE70" s="5"/>
      <c r="AF70" s="5"/>
      <c r="AG70" s="5"/>
      <c r="AH70" s="5"/>
    </row>
    <row r="71" spans="1:34" ht="9.7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5"/>
      <c r="AE71" s="5"/>
      <c r="AF71" s="5"/>
      <c r="AG71" s="5"/>
      <c r="AH71" s="5"/>
    </row>
    <row r="72" spans="1:34" ht="9.7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5"/>
      <c r="AE72" s="5"/>
      <c r="AF72" s="5"/>
      <c r="AG72" s="5"/>
      <c r="AH72" s="5"/>
    </row>
    <row r="73" spans="1:34" ht="9.7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5"/>
      <c r="AD73" s="5"/>
      <c r="AE73" s="5"/>
      <c r="AF73" s="5"/>
      <c r="AG73" s="5"/>
      <c r="AH73" s="5"/>
    </row>
    <row r="74" spans="1:34" ht="9.75" customHeight="1">
      <c r="A74" s="15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7"/>
      <c r="AD74" s="7"/>
      <c r="AE74" s="7"/>
      <c r="AF74" s="7"/>
      <c r="AG74" s="7"/>
      <c r="AH74" s="7"/>
    </row>
    <row r="75" spans="1:34" ht="9.75" customHeight="1">
      <c r="A75" s="6" t="str">
        <f>cosymbol</f>
        <v> NTES</v>
      </c>
      <c r="B75" s="5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16" t="str">
        <f>coname</f>
        <v>Narai  Thermal  Engineering  Services </v>
      </c>
    </row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</sheetData>
  <mergeCells count="4">
    <mergeCell ref="A2:X4"/>
    <mergeCell ref="AC1:AH1"/>
    <mergeCell ref="AC2:AH2"/>
    <mergeCell ref="AE4:AF4"/>
  </mergeCells>
  <printOptions/>
  <pageMargins left="0.7874015748031497" right="0" top="0.7874015748031497" bottom="0.3937007874015748" header="0.31496062992125984" footer="0.31496062992125984"/>
  <pageSetup horizontalDpi="1200" verticalDpi="12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AH75"/>
  <sheetViews>
    <sheetView view="pageBreakPreview" zoomScaleSheetLayoutView="100" workbookViewId="0" topLeftCell="A1">
      <selection activeCell="W6" sqref="W6"/>
    </sheetView>
  </sheetViews>
  <sheetFormatPr defaultColWidth="8.88671875" defaultRowHeight="13.5"/>
  <cols>
    <col min="1" max="36" width="2.3359375" style="1" customWidth="1"/>
    <col min="37" max="63" width="3.77734375" style="1" customWidth="1"/>
    <col min="64" max="16384" width="8.88671875" style="1" customWidth="1"/>
  </cols>
  <sheetData>
    <row r="1" spans="1:34" ht="9.75" customHeight="1">
      <c r="A1" s="28"/>
      <c r="B1" s="17" t="str">
        <f>title2&amp;"  :"</f>
        <v>Technical   Material  :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6"/>
      <c r="Y1" s="18" t="s">
        <v>22</v>
      </c>
      <c r="Z1" s="19"/>
      <c r="AA1" s="55"/>
      <c r="AB1" s="19"/>
      <c r="AC1" s="126" t="str">
        <f>docno</f>
        <v>TM - HDF - 100</v>
      </c>
      <c r="AD1" s="120"/>
      <c r="AE1" s="120"/>
      <c r="AF1" s="120"/>
      <c r="AG1" s="120"/>
      <c r="AH1" s="120"/>
    </row>
    <row r="2" spans="1:34" ht="9.75" customHeight="1">
      <c r="A2" s="122" t="str">
        <f>title</f>
        <v>Hydraulic  Fundamentals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3"/>
      <c r="Y2" s="2" t="s">
        <v>23</v>
      </c>
      <c r="Z2" s="3"/>
      <c r="AA2" s="56"/>
      <c r="AB2" s="3"/>
      <c r="AC2" s="127" t="s">
        <v>58</v>
      </c>
      <c r="AD2" s="121"/>
      <c r="AE2" s="121"/>
      <c r="AF2" s="121"/>
      <c r="AG2" s="121"/>
      <c r="AH2" s="121"/>
    </row>
    <row r="3" spans="1:34" ht="9.75" customHeigh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3"/>
      <c r="Y3" s="8" t="s">
        <v>24</v>
      </c>
      <c r="Z3" s="9"/>
      <c r="AA3" s="9"/>
      <c r="AB3" s="9"/>
      <c r="AC3" s="10">
        <v>0</v>
      </c>
      <c r="AD3" s="60">
        <v>1</v>
      </c>
      <c r="AE3" s="60"/>
      <c r="AF3" s="60"/>
      <c r="AG3" s="60"/>
      <c r="AH3" s="61"/>
    </row>
    <row r="4" spans="1:34" ht="9.7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5"/>
      <c r="Y4" s="11" t="s">
        <v>25</v>
      </c>
      <c r="Z4" s="4"/>
      <c r="AA4" s="57"/>
      <c r="AB4" s="4"/>
      <c r="AC4" s="12"/>
      <c r="AD4" s="24">
        <v>2</v>
      </c>
      <c r="AE4" s="128" t="s">
        <v>26</v>
      </c>
      <c r="AF4" s="128"/>
      <c r="AG4" s="65">
        <f>sheetqty</f>
        <v>6</v>
      </c>
      <c r="AH4" s="13"/>
    </row>
    <row r="5" spans="1:34" ht="9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4"/>
      <c r="W5" s="14"/>
      <c r="X5" s="14"/>
      <c r="Y5" s="15"/>
      <c r="Z5" s="15"/>
      <c r="AA5" s="15"/>
      <c r="AB5" s="15"/>
      <c r="AC5" s="20"/>
      <c r="AD5" s="20"/>
      <c r="AE5" s="20"/>
      <c r="AF5" s="20"/>
      <c r="AG5" s="5"/>
      <c r="AH5" s="5"/>
    </row>
    <row r="6" spans="1:34" ht="9.7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4"/>
      <c r="W6" s="14"/>
      <c r="X6" s="14"/>
      <c r="Y6" s="15"/>
      <c r="Z6" s="15"/>
      <c r="AA6" s="15"/>
      <c r="AB6" s="15"/>
      <c r="AC6" s="15"/>
      <c r="AD6" s="5"/>
      <c r="AE6" s="5"/>
      <c r="AF6" s="5"/>
      <c r="AG6" s="5"/>
      <c r="AH6" s="5"/>
    </row>
    <row r="7" spans="1:34" ht="9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15"/>
      <c r="AD7" s="5"/>
      <c r="AE7" s="5"/>
      <c r="AF7" s="5"/>
      <c r="AG7" s="5"/>
      <c r="AH7" s="5"/>
    </row>
    <row r="8" spans="1:34" ht="9.75" customHeight="1">
      <c r="A8" s="5"/>
      <c r="B8" s="5"/>
      <c r="C8" s="27" t="s">
        <v>1</v>
      </c>
      <c r="D8" s="23" t="s">
        <v>52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15"/>
      <c r="AD8" s="5"/>
      <c r="AE8" s="5"/>
      <c r="AF8" s="5"/>
      <c r="AG8" s="5"/>
      <c r="AH8" s="5"/>
    </row>
    <row r="9" spans="1:34" ht="9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15"/>
      <c r="AD9" s="5"/>
      <c r="AE9" s="5"/>
      <c r="AF9" s="5"/>
      <c r="AG9" s="5"/>
      <c r="AH9" s="5"/>
    </row>
    <row r="10" spans="1:34" ht="9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15"/>
      <c r="AD10" s="5"/>
      <c r="AE10" s="5"/>
      <c r="AF10" s="5"/>
      <c r="AG10" s="5"/>
      <c r="AH10" s="5"/>
    </row>
    <row r="11" spans="1:34" ht="9.75" customHeight="1">
      <c r="A11" s="5"/>
      <c r="B11" s="5"/>
      <c r="C11" s="5"/>
      <c r="D11" s="73" t="s">
        <v>60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15"/>
      <c r="AD11" s="5"/>
      <c r="AE11" s="5"/>
      <c r="AF11" s="5"/>
      <c r="AG11" s="5"/>
      <c r="AH11" s="5"/>
    </row>
    <row r="12" spans="1:34" ht="9.75" customHeight="1">
      <c r="A12" s="15"/>
      <c r="B12" s="1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5"/>
      <c r="AE12" s="5"/>
      <c r="AF12" s="5"/>
      <c r="AG12" s="5"/>
      <c r="AH12" s="5"/>
    </row>
    <row r="13" spans="1:34" ht="9.75" customHeight="1">
      <c r="A13" s="5"/>
      <c r="B13" s="5"/>
      <c r="C13" s="5"/>
      <c r="D13" s="5"/>
      <c r="E13" s="5"/>
      <c r="F13" s="134" t="s">
        <v>64</v>
      </c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5"/>
      <c r="U13" s="5"/>
      <c r="V13" s="5"/>
      <c r="W13" s="5"/>
      <c r="X13" s="76" t="s">
        <v>66</v>
      </c>
      <c r="Y13" s="5"/>
      <c r="Z13" s="5"/>
      <c r="AA13" s="5"/>
      <c r="AB13" s="5"/>
      <c r="AC13" s="15"/>
      <c r="AD13" s="5"/>
      <c r="AE13" s="5"/>
      <c r="AF13" s="5"/>
      <c r="AG13" s="5"/>
      <c r="AH13" s="5"/>
    </row>
    <row r="14" spans="1:34" ht="9.75" customHeight="1">
      <c r="A14" s="15"/>
      <c r="B14" s="15"/>
      <c r="C14" s="5"/>
      <c r="D14" s="5"/>
      <c r="E14" s="5"/>
      <c r="F14" s="5"/>
      <c r="G14" s="5"/>
      <c r="H14" s="15"/>
      <c r="I14" s="15"/>
      <c r="J14" s="5"/>
      <c r="K14" s="5"/>
      <c r="L14" s="5"/>
      <c r="M14" s="5"/>
      <c r="N14" s="5"/>
      <c r="O14" s="15"/>
      <c r="P14" s="15"/>
      <c r="Q14" s="5"/>
      <c r="R14" s="5"/>
      <c r="S14" s="5"/>
      <c r="T14" s="15"/>
      <c r="U14" s="15"/>
      <c r="V14" s="15"/>
      <c r="W14" s="15"/>
      <c r="X14" s="15"/>
      <c r="Y14" s="15"/>
      <c r="Z14" s="15"/>
      <c r="AA14" s="15"/>
      <c r="AB14" s="15"/>
      <c r="AC14" s="5"/>
      <c r="AD14" s="5"/>
      <c r="AE14" s="5"/>
      <c r="AF14" s="5"/>
      <c r="AG14" s="5"/>
      <c r="AH14" s="5"/>
    </row>
    <row r="15" spans="1:34" ht="9.75" customHeight="1">
      <c r="A15" s="15"/>
      <c r="B15" s="15"/>
      <c r="C15" s="5"/>
      <c r="D15" s="5"/>
      <c r="E15" s="5"/>
      <c r="F15" s="5"/>
      <c r="G15" s="5"/>
      <c r="H15" s="15"/>
      <c r="I15" s="15"/>
      <c r="J15" s="5"/>
      <c r="K15" s="5"/>
      <c r="L15" s="5"/>
      <c r="M15" s="5" t="s">
        <v>75</v>
      </c>
      <c r="N15" s="5"/>
      <c r="O15" s="15"/>
      <c r="P15" s="15"/>
      <c r="Q15" s="5"/>
      <c r="R15" s="5"/>
      <c r="S15" s="5"/>
      <c r="T15" s="15"/>
      <c r="U15" s="15"/>
      <c r="V15" s="15"/>
      <c r="W15" s="15"/>
      <c r="X15" s="15"/>
      <c r="Y15" s="15"/>
      <c r="Z15" s="15"/>
      <c r="AA15" s="15"/>
      <c r="AB15" s="15"/>
      <c r="AC15" s="5"/>
      <c r="AD15" s="5"/>
      <c r="AE15" s="5"/>
      <c r="AF15" s="5"/>
      <c r="AG15" s="5"/>
      <c r="AH15" s="5"/>
    </row>
    <row r="16" spans="1:34" ht="9.7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15"/>
      <c r="AD16" s="5"/>
      <c r="AE16" s="5"/>
      <c r="AF16" s="5"/>
      <c r="AG16" s="5"/>
      <c r="AH16" s="5"/>
    </row>
    <row r="17" spans="1:34" ht="9.7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137" t="s">
        <v>150</v>
      </c>
      <c r="U17" s="137"/>
      <c r="V17" s="5"/>
      <c r="W17" s="5"/>
      <c r="X17" s="5"/>
      <c r="Y17" s="5"/>
      <c r="Z17" s="5"/>
      <c r="AA17" s="5"/>
      <c r="AB17" s="5"/>
      <c r="AC17" s="15"/>
      <c r="AD17" s="5"/>
      <c r="AE17" s="5"/>
      <c r="AF17" s="5"/>
      <c r="AG17" s="5"/>
      <c r="AH17" s="5"/>
    </row>
    <row r="18" spans="1:34" ht="9.75" customHeight="1">
      <c r="A18" s="15"/>
      <c r="B18" s="15"/>
      <c r="C18" s="5"/>
      <c r="D18" s="5"/>
      <c r="E18" s="5"/>
      <c r="F18" s="5"/>
      <c r="G18" s="5"/>
      <c r="H18" s="15"/>
      <c r="I18" s="15"/>
      <c r="J18" s="5"/>
      <c r="K18" s="5"/>
      <c r="L18" s="75" t="s">
        <v>59</v>
      </c>
      <c r="M18" s="5"/>
      <c r="O18" s="15"/>
      <c r="P18" s="15"/>
      <c r="Q18" s="5"/>
      <c r="R18" s="5"/>
      <c r="S18" s="5"/>
      <c r="T18" s="15"/>
      <c r="U18" s="15"/>
      <c r="V18" s="15"/>
      <c r="W18" s="15"/>
      <c r="X18" s="77" t="str">
        <f>"Hydraulic "&amp;X13</f>
        <v>Hydraulic Entrance Length</v>
      </c>
      <c r="Y18" s="15"/>
      <c r="Z18" s="15"/>
      <c r="AA18" s="15"/>
      <c r="AB18" s="15"/>
      <c r="AC18" s="15"/>
      <c r="AD18" s="5"/>
      <c r="AE18" s="5"/>
      <c r="AF18" s="5"/>
      <c r="AG18" s="5"/>
      <c r="AH18" s="5"/>
    </row>
    <row r="19" spans="1:34" ht="9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32" t="s">
        <v>67</v>
      </c>
      <c r="Y19" s="135" t="s">
        <v>68</v>
      </c>
      <c r="Z19" s="135">
        <v>0.0565</v>
      </c>
      <c r="AA19" s="135"/>
      <c r="AB19" s="135" t="s">
        <v>69</v>
      </c>
      <c r="AC19" s="135"/>
      <c r="AD19" s="5"/>
      <c r="AE19" s="5"/>
      <c r="AF19" s="5"/>
      <c r="AG19" s="5"/>
      <c r="AH19" s="5"/>
    </row>
    <row r="20" spans="1:34" ht="9.75" customHeight="1">
      <c r="A20" s="15"/>
      <c r="B20" s="15"/>
      <c r="C20" s="5"/>
      <c r="D20" s="5"/>
      <c r="E20" s="5"/>
      <c r="F20" s="129" t="str">
        <f>X18</f>
        <v>Hydraulic Entrance Length</v>
      </c>
      <c r="G20" s="129"/>
      <c r="H20" s="129"/>
      <c r="I20" s="129"/>
      <c r="J20" s="129"/>
      <c r="K20" s="129"/>
      <c r="L20" s="129"/>
      <c r="M20" s="129"/>
      <c r="N20" s="129"/>
      <c r="O20" s="129"/>
      <c r="P20" s="15"/>
      <c r="Q20" s="5"/>
      <c r="R20" s="15" t="s">
        <v>73</v>
      </c>
      <c r="S20" s="15"/>
      <c r="T20" s="15"/>
      <c r="U20" s="15"/>
      <c r="V20" s="15"/>
      <c r="W20" s="15"/>
      <c r="X20" s="69" t="str">
        <f>T17</f>
        <v>ID</v>
      </c>
      <c r="Y20" s="135"/>
      <c r="Z20" s="135"/>
      <c r="AA20" s="135"/>
      <c r="AB20" s="135"/>
      <c r="AC20" s="135"/>
      <c r="AD20" s="5"/>
      <c r="AE20" s="5"/>
      <c r="AF20" s="5"/>
      <c r="AG20" s="5"/>
      <c r="AH20" s="5"/>
    </row>
    <row r="21" spans="1:34" ht="9.7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5"/>
      <c r="AE21" s="5"/>
      <c r="AF21" s="5"/>
      <c r="AG21" s="5"/>
      <c r="AH21" s="5"/>
    </row>
    <row r="22" spans="1:34" ht="9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15"/>
      <c r="AD22" s="5"/>
      <c r="AE22" s="5"/>
      <c r="AF22" s="5"/>
      <c r="AG22" s="5"/>
      <c r="AH22" s="5"/>
    </row>
    <row r="23" spans="1:34" ht="9.75" customHeight="1">
      <c r="A23" s="15"/>
      <c r="B23" s="15"/>
      <c r="C23" s="5"/>
      <c r="D23" s="5"/>
      <c r="E23" s="5"/>
      <c r="G23" s="5"/>
      <c r="L23" s="5"/>
      <c r="M23" s="5"/>
      <c r="N23" s="5"/>
      <c r="O23" s="5"/>
      <c r="P23" s="5"/>
      <c r="S23" s="5"/>
      <c r="T23" s="5"/>
      <c r="U23" s="5"/>
      <c r="V23" s="5"/>
      <c r="W23" s="1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spans="1:34" ht="9.75" customHeight="1">
      <c r="A24" s="15"/>
      <c r="B24" s="15"/>
      <c r="C24" s="5"/>
      <c r="D24" s="73" t="s">
        <v>168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1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ht="9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4" ht="9.75" customHeight="1">
      <c r="A26" s="5"/>
      <c r="B26" s="5"/>
      <c r="C26" s="5"/>
      <c r="D26" s="5"/>
      <c r="E26" s="73" t="s">
        <v>53</v>
      </c>
      <c r="F26" s="5"/>
      <c r="G26" s="5"/>
      <c r="H26" s="5"/>
      <c r="I26" s="5"/>
      <c r="K26" s="68" t="s">
        <v>74</v>
      </c>
      <c r="L26" s="1" t="s">
        <v>82</v>
      </c>
      <c r="M26" s="5"/>
      <c r="N26" s="5"/>
      <c r="O26" s="5" t="s">
        <v>83</v>
      </c>
      <c r="P26" s="80" t="s">
        <v>84</v>
      </c>
      <c r="Q26" s="32" t="s">
        <v>77</v>
      </c>
      <c r="R26" s="133">
        <v>2000</v>
      </c>
      <c r="S26" s="133"/>
      <c r="T26" s="5"/>
      <c r="U26" s="5"/>
      <c r="V26" s="15"/>
      <c r="W26" s="15"/>
      <c r="X26" s="15"/>
      <c r="Y26" s="15"/>
      <c r="Z26" s="15"/>
      <c r="AA26" s="15"/>
      <c r="AB26" s="5"/>
      <c r="AC26" s="15"/>
      <c r="AD26" s="5"/>
      <c r="AE26" s="5"/>
      <c r="AF26" s="5"/>
      <c r="AG26" s="5"/>
      <c r="AH26" s="5"/>
    </row>
    <row r="27" spans="1:34" ht="9.75" customHeight="1">
      <c r="A27" s="15"/>
      <c r="B27" s="15"/>
      <c r="C27" s="5"/>
      <c r="D27" s="5"/>
      <c r="U27" s="15"/>
      <c r="AB27" s="15"/>
      <c r="AC27" s="15"/>
      <c r="AD27" s="5"/>
      <c r="AE27" s="5"/>
      <c r="AF27" s="5"/>
      <c r="AG27" s="5"/>
      <c r="AH27" s="5"/>
    </row>
    <row r="28" spans="1:34" ht="9.75" customHeight="1">
      <c r="A28" s="5"/>
      <c r="B28" s="5"/>
      <c r="C28" s="5"/>
      <c r="D28" s="5"/>
      <c r="E28" s="136" t="s">
        <v>169</v>
      </c>
      <c r="F28" s="135" t="s">
        <v>102</v>
      </c>
      <c r="G28" s="129" t="s">
        <v>72</v>
      </c>
      <c r="H28" s="129"/>
      <c r="I28" s="5"/>
      <c r="J28" s="5"/>
      <c r="K28" s="5"/>
      <c r="L28" s="5"/>
      <c r="M28" s="5"/>
      <c r="N28" s="5"/>
      <c r="O28" s="5"/>
      <c r="P28" s="5"/>
      <c r="Q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1:34" ht="9.75" customHeight="1">
      <c r="A29" s="15"/>
      <c r="B29" s="15"/>
      <c r="C29" s="5"/>
      <c r="D29" s="5"/>
      <c r="E29" s="136"/>
      <c r="F29" s="135"/>
      <c r="G29" s="132">
        <v>64</v>
      </c>
      <c r="H29" s="132"/>
      <c r="J29" s="5"/>
      <c r="K29" s="5"/>
      <c r="L29" s="5"/>
      <c r="M29" s="15"/>
      <c r="N29" s="15"/>
      <c r="O29" s="15"/>
      <c r="P29" s="15"/>
      <c r="Q29" s="15"/>
      <c r="R29" s="15"/>
      <c r="S29" s="5"/>
      <c r="T29" s="5"/>
      <c r="U29" s="5"/>
      <c r="V29" s="5"/>
      <c r="W29" s="1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1:34" ht="9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spans="1:34" ht="9.75" customHeight="1">
      <c r="A31" s="15"/>
      <c r="B31" s="15"/>
      <c r="C31" s="1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15"/>
      <c r="V31" s="1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spans="1:34" ht="9.75" customHeight="1">
      <c r="A32" s="5"/>
      <c r="B32" s="5"/>
      <c r="C32" s="5"/>
      <c r="D32" s="5"/>
      <c r="E32" s="73" t="s">
        <v>54</v>
      </c>
      <c r="F32" s="5"/>
      <c r="G32" s="5"/>
      <c r="H32" s="5"/>
      <c r="I32" s="5"/>
      <c r="J32" s="5"/>
      <c r="K32" s="68" t="s">
        <v>74</v>
      </c>
      <c r="L32" s="1" t="s">
        <v>82</v>
      </c>
      <c r="M32" s="5"/>
      <c r="N32" s="5"/>
      <c r="O32" s="5" t="s">
        <v>83</v>
      </c>
      <c r="P32" s="80" t="s">
        <v>84</v>
      </c>
      <c r="Q32" s="32" t="s">
        <v>76</v>
      </c>
      <c r="R32" s="138">
        <f>R26</f>
        <v>2000</v>
      </c>
      <c r="S32" s="138"/>
      <c r="U32" s="5"/>
      <c r="AB32" s="5"/>
      <c r="AC32" s="15"/>
      <c r="AD32" s="5"/>
      <c r="AE32" s="5"/>
      <c r="AF32" s="5"/>
      <c r="AG32" s="5"/>
      <c r="AH32" s="5"/>
    </row>
    <row r="33" spans="1:34" ht="9.75" customHeight="1">
      <c r="A33" s="5"/>
      <c r="B33" s="5"/>
      <c r="C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15"/>
      <c r="AD33" s="5"/>
      <c r="AE33" s="5"/>
      <c r="AF33" s="5"/>
      <c r="AG33" s="5"/>
      <c r="AH33" s="5"/>
    </row>
    <row r="34" spans="1:34" ht="9.75" customHeight="1">
      <c r="A34" s="5"/>
      <c r="B34" s="5"/>
      <c r="C34" s="5"/>
      <c r="D34" s="5"/>
      <c r="E34" s="73" t="s">
        <v>270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S34" s="5"/>
      <c r="T34" s="5"/>
      <c r="U34" s="5"/>
      <c r="V34" s="5"/>
      <c r="W34" s="1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</row>
    <row r="35" spans="1:34" ht="9.75" customHeight="1">
      <c r="A35" s="15"/>
      <c r="B35" s="15"/>
      <c r="C35" s="15"/>
      <c r="D35" s="15"/>
      <c r="E35" s="15"/>
      <c r="F35" s="15"/>
      <c r="G35" s="15"/>
      <c r="H35" s="15"/>
      <c r="R35" s="15"/>
      <c r="S35" s="15"/>
      <c r="T35" s="15"/>
      <c r="U35" s="15"/>
      <c r="V35" s="15"/>
      <c r="W35" s="15"/>
      <c r="Z35" s="5"/>
      <c r="AA35" s="15"/>
      <c r="AB35" s="15"/>
      <c r="AC35" s="15"/>
      <c r="AD35" s="5"/>
      <c r="AE35" s="5"/>
      <c r="AF35" s="5"/>
      <c r="AG35" s="5"/>
      <c r="AH35" s="5"/>
    </row>
    <row r="36" spans="1:34" ht="9.75" customHeight="1">
      <c r="A36" s="15"/>
      <c r="B36" s="15"/>
      <c r="C36" s="15"/>
      <c r="D36" s="5"/>
      <c r="E36" s="5"/>
      <c r="F36" s="73" t="s">
        <v>170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15"/>
      <c r="W36" s="1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</row>
    <row r="37" spans="1:34" ht="9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15"/>
      <c r="Y37" s="5"/>
      <c r="Z37" s="5"/>
      <c r="AA37" s="5"/>
      <c r="AB37" s="5"/>
      <c r="AC37" s="5"/>
      <c r="AD37" s="5"/>
      <c r="AE37" s="5"/>
      <c r="AF37" s="5"/>
      <c r="AG37" s="5"/>
      <c r="AH37" s="5"/>
    </row>
    <row r="38" spans="1:34" ht="9.75" customHeight="1">
      <c r="A38" s="15"/>
      <c r="B38" s="15"/>
      <c r="C38" s="5"/>
      <c r="D38" s="5"/>
      <c r="E38" s="5"/>
      <c r="F38" s="136" t="s">
        <v>169</v>
      </c>
      <c r="G38" s="135" t="s">
        <v>61</v>
      </c>
      <c r="H38" s="135">
        <v>4</v>
      </c>
      <c r="I38" s="135" t="s">
        <v>163</v>
      </c>
      <c r="J38" s="135">
        <v>0.0014</v>
      </c>
      <c r="K38" s="135"/>
      <c r="L38" s="135" t="s">
        <v>95</v>
      </c>
      <c r="M38" s="5"/>
      <c r="N38" s="140">
        <v>0.125</v>
      </c>
      <c r="O38" s="140"/>
      <c r="P38" s="5"/>
      <c r="Q38" s="135" t="s">
        <v>81</v>
      </c>
      <c r="R38" s="5"/>
      <c r="T38" s="5"/>
      <c r="U38" s="5"/>
      <c r="V38" s="5"/>
      <c r="W38" s="5"/>
      <c r="X38" s="15"/>
      <c r="Y38" s="5"/>
      <c r="Z38" s="5"/>
      <c r="AA38" s="5"/>
      <c r="AB38" s="5"/>
      <c r="AC38" s="5"/>
      <c r="AD38" s="5"/>
      <c r="AE38" s="5"/>
      <c r="AF38" s="5"/>
      <c r="AG38" s="5"/>
      <c r="AH38" s="5"/>
    </row>
    <row r="39" spans="1:34" ht="9.75" customHeight="1">
      <c r="A39" s="5"/>
      <c r="B39" s="5"/>
      <c r="C39" s="5"/>
      <c r="D39" s="5"/>
      <c r="E39" s="5"/>
      <c r="F39" s="136"/>
      <c r="G39" s="135"/>
      <c r="H39" s="135"/>
      <c r="I39" s="135"/>
      <c r="J39" s="135"/>
      <c r="K39" s="135"/>
      <c r="L39" s="135"/>
      <c r="M39" s="6" t="s">
        <v>72</v>
      </c>
      <c r="N39" s="72" t="s">
        <v>85</v>
      </c>
      <c r="O39" s="139">
        <v>0.32</v>
      </c>
      <c r="P39" s="139"/>
      <c r="Q39" s="135"/>
      <c r="R39" s="15"/>
      <c r="S39" s="15"/>
      <c r="T39" s="5"/>
      <c r="U39" s="5"/>
      <c r="V39" s="5"/>
      <c r="W39" s="15"/>
      <c r="X39" s="15"/>
      <c r="Y39" s="5"/>
      <c r="Z39" s="5"/>
      <c r="AA39" s="5"/>
      <c r="AB39" s="5"/>
      <c r="AC39" s="5"/>
      <c r="AD39" s="5"/>
      <c r="AE39" s="5"/>
      <c r="AF39" s="5"/>
      <c r="AG39" s="5"/>
      <c r="AH39" s="5"/>
    </row>
    <row r="40" spans="1:34" ht="9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</row>
    <row r="41" spans="1:34" ht="9.75" customHeight="1">
      <c r="A41" s="15"/>
      <c r="B41" s="15"/>
      <c r="C41" s="15"/>
      <c r="D41" s="5"/>
      <c r="E41" s="15"/>
      <c r="F41" s="67" t="s">
        <v>171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15"/>
      <c r="W41" s="15"/>
      <c r="X41" s="15"/>
      <c r="Y41" s="15"/>
      <c r="Z41" s="15"/>
      <c r="AA41" s="15"/>
      <c r="AB41" s="15"/>
      <c r="AC41" s="15"/>
      <c r="AD41" s="5"/>
      <c r="AE41" s="5"/>
      <c r="AF41" s="5"/>
      <c r="AG41" s="5"/>
      <c r="AH41" s="5"/>
    </row>
    <row r="42" spans="1:34" ht="9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15"/>
      <c r="AD42" s="5"/>
      <c r="AE42" s="5"/>
      <c r="AF42" s="5"/>
      <c r="AG42" s="5"/>
      <c r="AH42" s="5"/>
    </row>
    <row r="43" spans="1:34" ht="9.75" customHeight="1">
      <c r="A43" s="15"/>
      <c r="B43" s="15"/>
      <c r="C43" s="15"/>
      <c r="D43" s="5"/>
      <c r="E43" s="5"/>
      <c r="F43" s="136" t="str">
        <f>F38</f>
        <v>f</v>
      </c>
      <c r="G43" s="135" t="s">
        <v>61</v>
      </c>
      <c r="H43" s="135">
        <v>4</v>
      </c>
      <c r="I43" s="135" t="s">
        <v>163</v>
      </c>
      <c r="J43" s="135">
        <v>0.035</v>
      </c>
      <c r="K43" s="135"/>
      <c r="L43" s="135" t="s">
        <v>95</v>
      </c>
      <c r="M43" s="5"/>
      <c r="N43" s="140">
        <v>0.264</v>
      </c>
      <c r="O43" s="140"/>
      <c r="P43" s="5"/>
      <c r="Q43" s="135" t="s">
        <v>81</v>
      </c>
      <c r="R43" s="5"/>
      <c r="S43" s="5"/>
      <c r="T43" s="5"/>
      <c r="U43" s="5"/>
      <c r="V43" s="15"/>
      <c r="W43" s="15"/>
      <c r="X43" s="5"/>
      <c r="Y43" s="5"/>
      <c r="Z43" s="5"/>
      <c r="AA43" s="5"/>
      <c r="AB43" s="5"/>
      <c r="AC43" s="15"/>
      <c r="AD43" s="5"/>
      <c r="AE43" s="5"/>
      <c r="AF43" s="5"/>
      <c r="AG43" s="5"/>
      <c r="AH43" s="5"/>
    </row>
    <row r="44" spans="1:34" ht="9.75" customHeight="1">
      <c r="A44" s="5"/>
      <c r="B44" s="5"/>
      <c r="C44" s="5"/>
      <c r="D44" s="5"/>
      <c r="E44" s="5"/>
      <c r="F44" s="136"/>
      <c r="G44" s="135"/>
      <c r="H44" s="135"/>
      <c r="I44" s="135"/>
      <c r="J44" s="135"/>
      <c r="K44" s="135"/>
      <c r="L44" s="135"/>
      <c r="M44" s="6" t="s">
        <v>72</v>
      </c>
      <c r="N44" s="72" t="s">
        <v>85</v>
      </c>
      <c r="O44" s="139">
        <v>0.42</v>
      </c>
      <c r="P44" s="139"/>
      <c r="Q44" s="13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15"/>
      <c r="AD44" s="5"/>
      <c r="AE44" s="5"/>
      <c r="AF44" s="5"/>
      <c r="AG44" s="5"/>
      <c r="AH44" s="5"/>
    </row>
    <row r="45" spans="1:34" ht="9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15"/>
      <c r="AD45" s="5"/>
      <c r="AE45" s="5"/>
      <c r="AF45" s="5"/>
      <c r="AG45" s="5"/>
      <c r="AH45" s="5"/>
    </row>
    <row r="46" spans="1:34" ht="9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15"/>
      <c r="AD46" s="5"/>
      <c r="AE46" s="5"/>
      <c r="AF46" s="5"/>
      <c r="AG46" s="5"/>
      <c r="AH46" s="5"/>
    </row>
    <row r="47" spans="1:34" ht="9.75" customHeight="1">
      <c r="A47" s="5"/>
      <c r="B47" s="5"/>
      <c r="C47" s="5"/>
      <c r="D47" s="67" t="s">
        <v>173</v>
      </c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15"/>
      <c r="AD47" s="5"/>
      <c r="AE47" s="5"/>
      <c r="AF47" s="5"/>
      <c r="AG47" s="5"/>
      <c r="AH47" s="5"/>
    </row>
    <row r="48" spans="1:34" ht="9.75" customHeight="1">
      <c r="A48" s="5"/>
      <c r="B48" s="5"/>
      <c r="C48" s="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5"/>
      <c r="S48" s="5"/>
      <c r="T48" s="5"/>
      <c r="U48" s="5"/>
      <c r="V48" s="5"/>
      <c r="W48" s="15"/>
      <c r="X48" s="15"/>
      <c r="Y48" s="15"/>
      <c r="Z48" s="15"/>
      <c r="AA48" s="15"/>
      <c r="AB48" s="5"/>
      <c r="AC48" s="15"/>
      <c r="AD48" s="5"/>
      <c r="AE48" s="5"/>
      <c r="AF48" s="5"/>
      <c r="AG48" s="5"/>
      <c r="AH48" s="5"/>
    </row>
    <row r="49" spans="1:34" ht="9.75" customHeight="1">
      <c r="A49" s="5"/>
      <c r="B49" s="5"/>
      <c r="C49" s="5"/>
      <c r="D49" s="15"/>
      <c r="E49" s="67" t="s">
        <v>174</v>
      </c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5"/>
      <c r="S49" s="5"/>
      <c r="T49" s="5"/>
      <c r="U49" s="5"/>
      <c r="AB49" s="5"/>
      <c r="AC49" s="15"/>
      <c r="AD49" s="5"/>
      <c r="AE49" s="5"/>
      <c r="AF49" s="5"/>
      <c r="AG49" s="5"/>
      <c r="AH49" s="5"/>
    </row>
    <row r="50" spans="1:34" ht="9.7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5"/>
      <c r="S50" s="5"/>
      <c r="T50" s="5"/>
      <c r="U50" s="15"/>
      <c r="V50" s="15"/>
      <c r="W50" s="15"/>
      <c r="X50" s="15"/>
      <c r="Y50" s="15"/>
      <c r="Z50" s="15"/>
      <c r="AA50" s="15"/>
      <c r="AB50" s="15"/>
      <c r="AC50" s="15"/>
      <c r="AD50" s="5"/>
      <c r="AE50" s="5"/>
      <c r="AF50" s="5"/>
      <c r="AG50" s="5"/>
      <c r="AH50" s="5"/>
    </row>
    <row r="51" spans="1:34" ht="9.75" customHeight="1">
      <c r="A51" s="5"/>
      <c r="B51" s="5"/>
      <c r="C51" s="5"/>
      <c r="D51" s="5"/>
      <c r="E51" s="34" t="s">
        <v>175</v>
      </c>
      <c r="F51" s="5"/>
      <c r="G51" s="5"/>
      <c r="H51" s="34" t="s">
        <v>162</v>
      </c>
      <c r="I51" s="32" t="s">
        <v>61</v>
      </c>
      <c r="J51" s="5" t="s">
        <v>176</v>
      </c>
      <c r="K51" s="5"/>
      <c r="L51" s="5"/>
      <c r="M51" s="32" t="s">
        <v>85</v>
      </c>
      <c r="N51" s="5" t="s">
        <v>177</v>
      </c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15"/>
      <c r="AD51" s="5"/>
      <c r="AE51" s="5"/>
      <c r="AF51" s="5"/>
      <c r="AG51" s="5"/>
      <c r="AH51" s="5"/>
    </row>
    <row r="52" spans="1:34" ht="9.75" customHeight="1">
      <c r="A52" s="5"/>
      <c r="B52" s="5"/>
      <c r="C52" s="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15"/>
      <c r="AD52" s="5"/>
      <c r="AE52" s="5"/>
      <c r="AF52" s="5"/>
      <c r="AG52" s="5"/>
      <c r="AH52" s="5"/>
    </row>
    <row r="53" spans="1:34" ht="9.75" customHeight="1">
      <c r="A53" s="15"/>
      <c r="B53" s="15"/>
      <c r="C53" s="15"/>
      <c r="D53" s="5"/>
      <c r="E53" s="141" t="s">
        <v>178</v>
      </c>
      <c r="F53" s="141"/>
      <c r="G53" s="5"/>
      <c r="H53" s="141" t="str">
        <f>H51</f>
        <v>cf</v>
      </c>
      <c r="I53" s="135" t="s">
        <v>61</v>
      </c>
      <c r="J53" s="135" t="s">
        <v>163</v>
      </c>
      <c r="K53" s="129" t="s">
        <v>179</v>
      </c>
      <c r="L53" s="129"/>
      <c r="M53" s="32" t="s">
        <v>95</v>
      </c>
      <c r="N53" s="129">
        <v>273.15</v>
      </c>
      <c r="O53" s="129"/>
      <c r="P53" s="130" t="s">
        <v>180</v>
      </c>
      <c r="Q53" s="131" t="str">
        <f>N51</f>
        <v>p</v>
      </c>
      <c r="R53" s="5"/>
      <c r="S53" s="5"/>
      <c r="T53" s="5"/>
      <c r="U53" s="15"/>
      <c r="V53" s="15"/>
      <c r="W53" s="15"/>
      <c r="X53" s="15"/>
      <c r="Y53" s="15"/>
      <c r="Z53" s="15"/>
      <c r="AA53" s="15"/>
      <c r="AB53" s="15"/>
      <c r="AC53" s="5"/>
      <c r="AD53" s="5"/>
      <c r="AE53" s="5"/>
      <c r="AF53" s="5"/>
      <c r="AG53" s="5"/>
      <c r="AH53" s="5"/>
    </row>
    <row r="54" spans="1:34" ht="9.75" customHeight="1">
      <c r="A54" s="15"/>
      <c r="B54" s="15"/>
      <c r="C54" s="15"/>
      <c r="D54" s="5"/>
      <c r="E54" s="141"/>
      <c r="F54" s="141"/>
      <c r="G54" s="5"/>
      <c r="H54" s="141"/>
      <c r="I54" s="135"/>
      <c r="J54" s="135"/>
      <c r="K54" s="132" t="s">
        <v>181</v>
      </c>
      <c r="L54" s="132"/>
      <c r="M54" s="69" t="s">
        <v>95</v>
      </c>
      <c r="N54" s="132">
        <f>N53</f>
        <v>273.15</v>
      </c>
      <c r="O54" s="132"/>
      <c r="P54" s="130"/>
      <c r="Q54" s="131"/>
      <c r="R54" s="5"/>
      <c r="S54" s="5"/>
      <c r="T54" s="5"/>
      <c r="U54" s="15"/>
      <c r="V54" s="15"/>
      <c r="W54" s="15"/>
      <c r="X54" s="15"/>
      <c r="Y54" s="15"/>
      <c r="Z54" s="15"/>
      <c r="AA54" s="15"/>
      <c r="AB54" s="15"/>
      <c r="AC54" s="15"/>
      <c r="AD54" s="5"/>
      <c r="AE54" s="5"/>
      <c r="AF54" s="5"/>
      <c r="AG54" s="5"/>
      <c r="AH54" s="5"/>
    </row>
    <row r="55" spans="1:34" ht="9.75" customHeight="1">
      <c r="A55" s="5"/>
      <c r="B55" s="15"/>
      <c r="C55" s="5"/>
      <c r="D55" s="5"/>
      <c r="E55" s="5"/>
      <c r="F55" s="5"/>
      <c r="G55" s="5"/>
      <c r="H55" s="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Z55" s="15"/>
      <c r="AA55" s="5"/>
      <c r="AB55" s="5"/>
      <c r="AC55" s="15"/>
      <c r="AD55" s="5"/>
      <c r="AE55" s="5"/>
      <c r="AF55" s="5"/>
      <c r="AG55" s="5"/>
      <c r="AH55" s="5"/>
    </row>
    <row r="56" spans="1:34" ht="9.75" customHeight="1">
      <c r="A56" s="15"/>
      <c r="B56" s="15"/>
      <c r="C56" s="5"/>
      <c r="D56" s="5"/>
      <c r="E56" s="5"/>
      <c r="F56" s="5"/>
      <c r="G56" s="5"/>
      <c r="H56" s="5"/>
      <c r="I56" s="5" t="s">
        <v>70</v>
      </c>
      <c r="J56" s="5"/>
      <c r="K56" s="5"/>
      <c r="L56" s="142" t="str">
        <f>N51&amp;" Value"</f>
        <v>p Value</v>
      </c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5"/>
      <c r="AB56" s="15"/>
      <c r="AC56" s="5"/>
      <c r="AD56" s="5"/>
      <c r="AE56" s="5"/>
      <c r="AF56" s="5"/>
      <c r="AG56" s="5"/>
      <c r="AH56" s="5"/>
    </row>
    <row r="57" spans="1:34" ht="9.75" customHeight="1">
      <c r="A57" s="5"/>
      <c r="B57" s="5"/>
      <c r="C57" s="5"/>
      <c r="I57" s="15"/>
      <c r="J57" s="15"/>
      <c r="K57" s="15"/>
      <c r="L57" s="6"/>
      <c r="M57" s="6"/>
      <c r="N57" s="84"/>
      <c r="O57" s="36" t="s">
        <v>72</v>
      </c>
      <c r="P57" s="36" t="s">
        <v>76</v>
      </c>
      <c r="Q57" s="143">
        <f>R26</f>
        <v>2000</v>
      </c>
      <c r="R57" s="143"/>
      <c r="S57" s="37"/>
      <c r="T57" s="85"/>
      <c r="U57" s="144">
        <f>Q57</f>
        <v>2000</v>
      </c>
      <c r="V57" s="144"/>
      <c r="W57" s="36" t="s">
        <v>65</v>
      </c>
      <c r="X57" s="36" t="str">
        <f>O57</f>
        <v>Re</v>
      </c>
      <c r="Y57" s="37"/>
      <c r="Z57" s="15"/>
      <c r="AA57" s="5"/>
      <c r="AB57" s="5"/>
      <c r="AC57" s="15"/>
      <c r="AD57" s="5"/>
      <c r="AE57" s="5"/>
      <c r="AF57" s="5"/>
      <c r="AG57" s="5"/>
      <c r="AH57" s="5"/>
    </row>
    <row r="58" spans="1:34" ht="9.75" customHeight="1">
      <c r="A58" s="5"/>
      <c r="B58" s="5"/>
      <c r="I58" s="5"/>
      <c r="J58" s="5"/>
      <c r="K58" s="5"/>
      <c r="L58" s="86"/>
      <c r="M58" s="87"/>
      <c r="N58" s="147" t="s">
        <v>182</v>
      </c>
      <c r="O58" s="145"/>
      <c r="P58" s="148"/>
      <c r="Q58" s="145" t="s">
        <v>183</v>
      </c>
      <c r="R58" s="145"/>
      <c r="S58" s="145"/>
      <c r="T58" s="146" t="str">
        <f>N58</f>
        <v>Hot Fluid</v>
      </c>
      <c r="U58" s="145"/>
      <c r="V58" s="145"/>
      <c r="W58" s="147" t="str">
        <f>Q58</f>
        <v>Cold Fluid</v>
      </c>
      <c r="X58" s="145"/>
      <c r="Y58" s="145"/>
      <c r="Z58" s="5"/>
      <c r="AA58" s="5"/>
      <c r="AB58" s="5"/>
      <c r="AC58" s="15"/>
      <c r="AD58" s="5"/>
      <c r="AE58" s="5"/>
      <c r="AF58" s="5"/>
      <c r="AG58" s="5"/>
      <c r="AH58" s="5"/>
    </row>
    <row r="59" spans="1:34" ht="9.75" customHeight="1">
      <c r="A59" s="15"/>
      <c r="B59" s="15"/>
      <c r="C59" s="15"/>
      <c r="I59" s="15"/>
      <c r="J59" s="15"/>
      <c r="K59" s="15"/>
      <c r="L59" s="88" t="str">
        <f>E51</f>
        <v>Liquid</v>
      </c>
      <c r="M59" s="37"/>
      <c r="N59" s="102">
        <v>-0.24</v>
      </c>
      <c r="O59" s="104"/>
      <c r="P59" s="103"/>
      <c r="Q59" s="104">
        <v>-0.25</v>
      </c>
      <c r="R59" s="104"/>
      <c r="S59" s="104"/>
      <c r="T59" s="149">
        <v>-0.5</v>
      </c>
      <c r="U59" s="104"/>
      <c r="V59" s="104"/>
      <c r="W59" s="102">
        <v>-0.58</v>
      </c>
      <c r="X59" s="104"/>
      <c r="Y59" s="104"/>
      <c r="Z59" s="15"/>
      <c r="AA59" s="15"/>
      <c r="AB59" s="15"/>
      <c r="AC59" s="15"/>
      <c r="AD59" s="5"/>
      <c r="AE59" s="5"/>
      <c r="AF59" s="5"/>
      <c r="AG59" s="5"/>
      <c r="AH59" s="5"/>
    </row>
    <row r="60" spans="1:34" ht="9.75" customHeight="1">
      <c r="A60" s="5"/>
      <c r="B60" s="5"/>
      <c r="C60" s="5"/>
      <c r="L60" s="89" t="str">
        <f>E53</f>
        <v>Vapor</v>
      </c>
      <c r="M60" s="90"/>
      <c r="N60" s="152">
        <v>0.1</v>
      </c>
      <c r="O60" s="151"/>
      <c r="P60" s="154"/>
      <c r="Q60" s="151">
        <v>0.1</v>
      </c>
      <c r="R60" s="151"/>
      <c r="S60" s="151"/>
      <c r="T60" s="150">
        <v>-1</v>
      </c>
      <c r="U60" s="151"/>
      <c r="V60" s="151"/>
      <c r="W60" s="152">
        <v>-1</v>
      </c>
      <c r="X60" s="151"/>
      <c r="Y60" s="151"/>
      <c r="Z60" s="5"/>
      <c r="AA60" s="5"/>
      <c r="AB60" s="5"/>
      <c r="AC60" s="15"/>
      <c r="AD60" s="5"/>
      <c r="AE60" s="5"/>
      <c r="AF60" s="5"/>
      <c r="AG60" s="5"/>
      <c r="AH60" s="5"/>
    </row>
    <row r="61" spans="1:34" ht="9.75" customHeight="1">
      <c r="A61" s="15"/>
      <c r="B61" s="15"/>
      <c r="C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5"/>
      <c r="AD61" s="5"/>
      <c r="AE61" s="5"/>
      <c r="AF61" s="5"/>
      <c r="AG61" s="5"/>
      <c r="AH61" s="5"/>
    </row>
    <row r="62" spans="1:34" ht="9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</row>
    <row r="63" spans="1:34" ht="9.75" customHeight="1">
      <c r="A63" s="5"/>
      <c r="B63" s="5"/>
      <c r="C63" s="5"/>
      <c r="D63" s="73" t="s">
        <v>172</v>
      </c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15"/>
      <c r="W63" s="5"/>
      <c r="X63" s="5"/>
      <c r="Y63" s="5"/>
      <c r="Z63" s="5"/>
      <c r="AA63" s="5"/>
      <c r="AB63" s="5"/>
      <c r="AC63" s="15"/>
      <c r="AD63" s="5"/>
      <c r="AE63" s="5"/>
      <c r="AF63" s="5"/>
      <c r="AG63" s="5"/>
      <c r="AH63" s="5"/>
    </row>
    <row r="64" spans="1:34" ht="9.75" customHeight="1">
      <c r="A64" s="15"/>
      <c r="B64" s="15"/>
      <c r="C64" s="1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15"/>
      <c r="AB64" s="15"/>
      <c r="AC64" s="5"/>
      <c r="AD64" s="5"/>
      <c r="AE64" s="5"/>
      <c r="AF64" s="5"/>
      <c r="AG64" s="5"/>
      <c r="AH64" s="5"/>
    </row>
    <row r="65" spans="1:34" ht="9.75" customHeight="1">
      <c r="A65" s="5"/>
      <c r="B65" s="5"/>
      <c r="C65" s="5"/>
      <c r="E65" s="136" t="s">
        <v>189</v>
      </c>
      <c r="F65" s="135" t="s">
        <v>61</v>
      </c>
      <c r="G65" s="136" t="s">
        <v>169</v>
      </c>
      <c r="H65" s="155" t="s">
        <v>184</v>
      </c>
      <c r="I65" s="129" t="s">
        <v>186</v>
      </c>
      <c r="J65" s="129"/>
      <c r="L65" s="129" t="s">
        <v>188</v>
      </c>
      <c r="M65" s="129"/>
      <c r="N65" s="5"/>
      <c r="O65" s="153" t="s">
        <v>184</v>
      </c>
      <c r="P65" s="135" t="str">
        <f>H51</f>
        <v>cf</v>
      </c>
      <c r="Q65" s="135"/>
      <c r="S65" s="15"/>
      <c r="T65" s="15"/>
      <c r="U65" s="15"/>
      <c r="V65" s="15"/>
      <c r="W65" s="15"/>
      <c r="X65" s="15"/>
      <c r="Y65" s="15"/>
      <c r="Z65" s="5"/>
      <c r="AA65" s="5"/>
      <c r="AB65" s="5"/>
      <c r="AC65" s="15"/>
      <c r="AD65" s="5"/>
      <c r="AE65" s="5"/>
      <c r="AF65" s="5"/>
      <c r="AG65" s="5"/>
      <c r="AH65" s="5"/>
    </row>
    <row r="66" spans="1:34" ht="9.75" customHeight="1">
      <c r="A66" s="15"/>
      <c r="B66" s="15"/>
      <c r="C66" s="15"/>
      <c r="D66" s="15"/>
      <c r="E66" s="136"/>
      <c r="F66" s="135"/>
      <c r="G66" s="136"/>
      <c r="H66" s="155"/>
      <c r="I66" s="132" t="s">
        <v>187</v>
      </c>
      <c r="J66" s="132"/>
      <c r="K66" s="69">
        <v>2</v>
      </c>
      <c r="L66" s="69" t="s">
        <v>185</v>
      </c>
      <c r="M66" s="132" t="s">
        <v>204</v>
      </c>
      <c r="N66" s="132"/>
      <c r="O66" s="153"/>
      <c r="P66" s="135"/>
      <c r="Q66" s="135"/>
      <c r="S66" s="15"/>
      <c r="T66" s="15"/>
      <c r="U66" s="15"/>
      <c r="V66" s="15"/>
      <c r="W66" s="15"/>
      <c r="X66" s="15"/>
      <c r="Y66" s="15"/>
      <c r="Z66" s="5"/>
      <c r="AA66" s="15"/>
      <c r="AB66" s="15"/>
      <c r="AC66" s="15"/>
      <c r="AD66" s="5"/>
      <c r="AE66" s="5"/>
      <c r="AF66" s="5"/>
      <c r="AG66" s="5"/>
      <c r="AH66" s="5"/>
    </row>
    <row r="67" spans="1:34" ht="9.75" customHeight="1">
      <c r="A67" s="15"/>
      <c r="B67" s="15"/>
      <c r="C67" s="15"/>
      <c r="D67" s="5"/>
      <c r="E67" s="5"/>
      <c r="F67" s="5"/>
      <c r="G67" s="5"/>
      <c r="H67" s="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5"/>
      <c r="AD67" s="5"/>
      <c r="AE67" s="5"/>
      <c r="AF67" s="5"/>
      <c r="AG67" s="5"/>
      <c r="AH67" s="5"/>
    </row>
    <row r="68" spans="1:34" ht="9.75" customHeight="1">
      <c r="A68" s="5"/>
      <c r="B68" s="15"/>
      <c r="C68" s="5"/>
      <c r="D68" s="5"/>
      <c r="E68" s="5"/>
      <c r="F68" s="5"/>
      <c r="G68" s="5"/>
      <c r="H68" s="5"/>
      <c r="R68" s="5"/>
      <c r="S68" s="5"/>
      <c r="T68" s="5"/>
      <c r="U68" s="5"/>
      <c r="V68" s="5"/>
      <c r="W68" s="5"/>
      <c r="X68" s="5"/>
      <c r="Y68" s="5"/>
      <c r="Z68" s="15"/>
      <c r="AA68" s="5"/>
      <c r="AB68" s="5"/>
      <c r="AC68" s="15"/>
      <c r="AD68" s="5"/>
      <c r="AE68" s="5"/>
      <c r="AF68" s="5"/>
      <c r="AG68" s="5"/>
      <c r="AH68" s="5"/>
    </row>
    <row r="69" spans="1:34" ht="9.75" customHeight="1">
      <c r="A69" s="15"/>
      <c r="B69" s="15"/>
      <c r="C69" s="15"/>
      <c r="D69" s="15"/>
      <c r="E69" s="15"/>
      <c r="F69" s="15"/>
      <c r="G69" s="15"/>
      <c r="H69" s="15"/>
      <c r="R69" s="15"/>
      <c r="S69" s="15"/>
      <c r="T69" s="15"/>
      <c r="Z69" s="5"/>
      <c r="AA69" s="15"/>
      <c r="AB69" s="15"/>
      <c r="AC69" s="15"/>
      <c r="AD69" s="5"/>
      <c r="AE69" s="5"/>
      <c r="AF69" s="5"/>
      <c r="AG69" s="5"/>
      <c r="AH69" s="5"/>
    </row>
    <row r="70" spans="1:34" ht="9.75" customHeight="1">
      <c r="A70" s="5"/>
      <c r="B70" s="5"/>
      <c r="C70" s="5"/>
      <c r="D70" s="15"/>
      <c r="E70" s="15"/>
      <c r="F70" s="15"/>
      <c r="G70" s="15"/>
      <c r="R70" s="5"/>
      <c r="S70" s="5"/>
      <c r="T70" s="5"/>
      <c r="AA70" s="5"/>
      <c r="AB70" s="5"/>
      <c r="AC70" s="15"/>
      <c r="AD70" s="5"/>
      <c r="AE70" s="5"/>
      <c r="AF70" s="5"/>
      <c r="AG70" s="5"/>
      <c r="AH70" s="5"/>
    </row>
    <row r="71" spans="1:34" ht="9.75" customHeight="1">
      <c r="A71" s="15"/>
      <c r="B71" s="15"/>
      <c r="C71" s="15"/>
      <c r="D71" s="15"/>
      <c r="E71" s="15"/>
      <c r="F71" s="15"/>
      <c r="G71" s="15"/>
      <c r="H71" s="15"/>
      <c r="R71" s="5"/>
      <c r="S71" s="5"/>
      <c r="T71" s="5"/>
      <c r="Z71" s="5"/>
      <c r="AA71" s="15"/>
      <c r="AB71" s="15"/>
      <c r="AC71" s="15"/>
      <c r="AD71" s="5"/>
      <c r="AE71" s="5"/>
      <c r="AF71" s="5"/>
      <c r="AG71" s="5"/>
      <c r="AH71" s="5"/>
    </row>
    <row r="72" spans="1:34" ht="9.75" customHeight="1">
      <c r="A72" s="5"/>
      <c r="B72" s="5"/>
      <c r="C72" s="5"/>
      <c r="F72" s="5"/>
      <c r="G72" s="5"/>
      <c r="H72" s="5"/>
      <c r="I72" s="5"/>
      <c r="J72" s="5"/>
      <c r="K72" s="5"/>
      <c r="L72" s="5"/>
      <c r="M72" s="5"/>
      <c r="U72" s="5"/>
      <c r="V72" s="5"/>
      <c r="W72" s="5"/>
      <c r="X72" s="5"/>
      <c r="Y72" s="5"/>
      <c r="Z72" s="5"/>
      <c r="AA72" s="5"/>
      <c r="AB72" s="5"/>
      <c r="AC72" s="15"/>
      <c r="AD72" s="5"/>
      <c r="AE72" s="5"/>
      <c r="AF72" s="5"/>
      <c r="AG72" s="5"/>
      <c r="AH72" s="5"/>
    </row>
    <row r="73" spans="1:34" ht="9.7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5"/>
      <c r="AD73" s="5"/>
      <c r="AE73" s="5"/>
      <c r="AF73" s="5"/>
      <c r="AG73" s="5"/>
      <c r="AH73" s="5"/>
    </row>
    <row r="74" spans="1:34" ht="9.75" customHeight="1">
      <c r="A74" s="15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7"/>
      <c r="AD74" s="7"/>
      <c r="AE74" s="7"/>
      <c r="AF74" s="7"/>
      <c r="AG74" s="7"/>
      <c r="AH74" s="7"/>
    </row>
    <row r="75" spans="1:34" ht="9.75" customHeight="1">
      <c r="A75" s="6" t="str">
        <f>cosymbol</f>
        <v> NTES</v>
      </c>
      <c r="B75" s="5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16" t="str">
        <f>coname</f>
        <v>Narai  Thermal  Engineering  Services </v>
      </c>
    </row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</sheetData>
  <mergeCells count="69">
    <mergeCell ref="G65:G66"/>
    <mergeCell ref="E65:E66"/>
    <mergeCell ref="F65:F66"/>
    <mergeCell ref="Q60:S60"/>
    <mergeCell ref="H65:H66"/>
    <mergeCell ref="I65:J65"/>
    <mergeCell ref="L65:M65"/>
    <mergeCell ref="I66:J66"/>
    <mergeCell ref="M66:N66"/>
    <mergeCell ref="T60:V60"/>
    <mergeCell ref="W60:Y60"/>
    <mergeCell ref="O65:O66"/>
    <mergeCell ref="P65:Q66"/>
    <mergeCell ref="N60:P60"/>
    <mergeCell ref="N59:P59"/>
    <mergeCell ref="Q59:S59"/>
    <mergeCell ref="T59:V59"/>
    <mergeCell ref="W59:Y59"/>
    <mergeCell ref="L56:Y56"/>
    <mergeCell ref="Q57:R57"/>
    <mergeCell ref="U57:V57"/>
    <mergeCell ref="Q58:S58"/>
    <mergeCell ref="T58:V58"/>
    <mergeCell ref="W58:Y58"/>
    <mergeCell ref="N58:P58"/>
    <mergeCell ref="E53:F54"/>
    <mergeCell ref="H53:H54"/>
    <mergeCell ref="I53:I54"/>
    <mergeCell ref="J53:J54"/>
    <mergeCell ref="J43:K44"/>
    <mergeCell ref="L43:L44"/>
    <mergeCell ref="N43:O43"/>
    <mergeCell ref="Q43:Q44"/>
    <mergeCell ref="O44:P44"/>
    <mergeCell ref="F43:F44"/>
    <mergeCell ref="G43:G44"/>
    <mergeCell ref="H43:H44"/>
    <mergeCell ref="I43:I44"/>
    <mergeCell ref="I38:I39"/>
    <mergeCell ref="J38:K39"/>
    <mergeCell ref="L38:L39"/>
    <mergeCell ref="O39:P39"/>
    <mergeCell ref="N38:O38"/>
    <mergeCell ref="F38:F39"/>
    <mergeCell ref="G38:G39"/>
    <mergeCell ref="H38:H39"/>
    <mergeCell ref="T17:U17"/>
    <mergeCell ref="R32:S32"/>
    <mergeCell ref="Q38:Q39"/>
    <mergeCell ref="E28:E29"/>
    <mergeCell ref="F28:F29"/>
    <mergeCell ref="G28:H28"/>
    <mergeCell ref="G29:H29"/>
    <mergeCell ref="Y19:Y20"/>
    <mergeCell ref="Z19:AA20"/>
    <mergeCell ref="AB19:AC20"/>
    <mergeCell ref="AC1:AH1"/>
    <mergeCell ref="AC2:AH2"/>
    <mergeCell ref="AE4:AF4"/>
    <mergeCell ref="A2:X4"/>
    <mergeCell ref="R26:S26"/>
    <mergeCell ref="F13:S13"/>
    <mergeCell ref="F20:O20"/>
    <mergeCell ref="K53:L53"/>
    <mergeCell ref="N53:O53"/>
    <mergeCell ref="P53:P54"/>
    <mergeCell ref="Q53:Q54"/>
    <mergeCell ref="K54:L54"/>
    <mergeCell ref="N54:O54"/>
  </mergeCells>
  <printOptions/>
  <pageMargins left="0.7874015748031497" right="0" top="0.7874015748031497" bottom="0.3937007874015748" header="0.31496062992125984" footer="0.31496062992125984"/>
  <pageSetup horizontalDpi="1200" verticalDpi="12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9"/>
  <dimension ref="A1:AL75"/>
  <sheetViews>
    <sheetView view="pageBreakPreview" zoomScaleSheetLayoutView="100" workbookViewId="0" topLeftCell="A1">
      <selection activeCell="W6" sqref="W6"/>
    </sheetView>
  </sheetViews>
  <sheetFormatPr defaultColWidth="8.88671875" defaultRowHeight="13.5"/>
  <cols>
    <col min="1" max="36" width="2.3359375" style="1" customWidth="1"/>
    <col min="37" max="63" width="3.77734375" style="1" customWidth="1"/>
    <col min="64" max="16384" width="8.88671875" style="1" customWidth="1"/>
  </cols>
  <sheetData>
    <row r="1" spans="1:34" ht="9.75" customHeight="1">
      <c r="A1" s="28"/>
      <c r="B1" s="17" t="str">
        <f>title2&amp;"  :"</f>
        <v>Technical   Material  :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6"/>
      <c r="Y1" s="18" t="s">
        <v>87</v>
      </c>
      <c r="Z1" s="19"/>
      <c r="AA1" s="55"/>
      <c r="AB1" s="19"/>
      <c r="AC1" s="126" t="str">
        <f>docno</f>
        <v>TM - HDF - 100</v>
      </c>
      <c r="AD1" s="120"/>
      <c r="AE1" s="120"/>
      <c r="AF1" s="120"/>
      <c r="AG1" s="120"/>
      <c r="AH1" s="120"/>
    </row>
    <row r="2" spans="1:34" ht="9.75" customHeight="1">
      <c r="A2" s="122" t="str">
        <f>title</f>
        <v>Hydraulic  Fundamentals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3"/>
      <c r="Y2" s="2" t="s">
        <v>88</v>
      </c>
      <c r="Z2" s="3"/>
      <c r="AA2" s="56"/>
      <c r="AB2" s="3"/>
      <c r="AC2" s="127" t="s">
        <v>58</v>
      </c>
      <c r="AD2" s="121"/>
      <c r="AE2" s="121"/>
      <c r="AF2" s="121"/>
      <c r="AG2" s="121"/>
      <c r="AH2" s="121"/>
    </row>
    <row r="3" spans="1:34" ht="9.75" customHeigh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3"/>
      <c r="Y3" s="8" t="s">
        <v>89</v>
      </c>
      <c r="Z3" s="9"/>
      <c r="AA3" s="9"/>
      <c r="AB3" s="9"/>
      <c r="AC3" s="10">
        <v>0</v>
      </c>
      <c r="AD3" s="60">
        <v>1</v>
      </c>
      <c r="AE3" s="60"/>
      <c r="AF3" s="60"/>
      <c r="AG3" s="60"/>
      <c r="AH3" s="61"/>
    </row>
    <row r="4" spans="1:34" ht="9.7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5"/>
      <c r="Y4" s="11" t="s">
        <v>90</v>
      </c>
      <c r="Z4" s="4"/>
      <c r="AA4" s="57"/>
      <c r="AB4" s="4"/>
      <c r="AC4" s="12"/>
      <c r="AD4" s="24">
        <v>3</v>
      </c>
      <c r="AE4" s="128" t="s">
        <v>5</v>
      </c>
      <c r="AF4" s="128"/>
      <c r="AG4" s="65">
        <f>sheetqty</f>
        <v>6</v>
      </c>
      <c r="AH4" s="13"/>
    </row>
    <row r="5" spans="1:34" ht="9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4"/>
      <c r="W5" s="14"/>
      <c r="X5" s="14"/>
      <c r="Y5" s="15"/>
      <c r="Z5" s="15"/>
      <c r="AA5" s="15"/>
      <c r="AB5" s="15"/>
      <c r="AC5" s="20"/>
      <c r="AD5" s="20"/>
      <c r="AE5" s="20"/>
      <c r="AF5" s="20"/>
      <c r="AG5" s="5"/>
      <c r="AH5" s="5"/>
    </row>
    <row r="6" spans="1:34" ht="9.7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4"/>
      <c r="W6" s="14"/>
      <c r="X6" s="14"/>
      <c r="Y6" s="15"/>
      <c r="Z6" s="15"/>
      <c r="AA6" s="15"/>
      <c r="AB6" s="15"/>
      <c r="AC6" s="15"/>
      <c r="AD6" s="5"/>
      <c r="AE6" s="5"/>
      <c r="AF6" s="5"/>
      <c r="AG6" s="5"/>
      <c r="AH6" s="5"/>
    </row>
    <row r="7" spans="1:34" ht="9.75" customHeight="1">
      <c r="A7" s="5"/>
      <c r="B7" s="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5"/>
      <c r="X7" s="5"/>
      <c r="Y7" s="5"/>
      <c r="Z7" s="5"/>
      <c r="AA7" s="5"/>
      <c r="AB7" s="5"/>
      <c r="AC7" s="15"/>
      <c r="AD7" s="5"/>
      <c r="AE7" s="5"/>
      <c r="AF7" s="5"/>
      <c r="AG7" s="5"/>
      <c r="AH7" s="5"/>
    </row>
    <row r="8" spans="1:34" ht="9.75" customHeight="1">
      <c r="A8" s="5"/>
      <c r="B8" s="5"/>
      <c r="C8" s="27" t="s">
        <v>2</v>
      </c>
      <c r="D8" s="23" t="s">
        <v>155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5"/>
      <c r="X8" s="5"/>
      <c r="Y8" s="5"/>
      <c r="Z8" s="5"/>
      <c r="AA8" s="5"/>
      <c r="AB8" s="5"/>
      <c r="AC8" s="15"/>
      <c r="AD8" s="5"/>
      <c r="AE8" s="5"/>
      <c r="AF8" s="5"/>
      <c r="AG8" s="5"/>
      <c r="AH8" s="5"/>
    </row>
    <row r="9" spans="1:34" ht="9.75" customHeight="1">
      <c r="A9" s="5"/>
      <c r="B9" s="5"/>
      <c r="C9" s="5"/>
      <c r="D9" s="5"/>
      <c r="E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15"/>
      <c r="AC9" s="5"/>
      <c r="AD9" s="5"/>
      <c r="AE9" s="5"/>
      <c r="AF9" s="5"/>
      <c r="AG9" s="5"/>
      <c r="AH9" s="5"/>
    </row>
    <row r="10" spans="1:34" ht="9.75" customHeight="1">
      <c r="A10" s="15"/>
      <c r="B10" s="15"/>
      <c r="C10" s="15"/>
      <c r="D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5"/>
      <c r="AC10" s="15"/>
      <c r="AD10" s="5"/>
      <c r="AE10" s="5"/>
      <c r="AF10" s="5"/>
      <c r="AG10" s="15"/>
      <c r="AH10" s="5"/>
    </row>
    <row r="11" spans="1:34" ht="9.75" customHeight="1">
      <c r="A11" s="5"/>
      <c r="B11" s="5"/>
      <c r="C11" s="15"/>
      <c r="D11" s="73" t="s">
        <v>156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5"/>
      <c r="V11" s="5"/>
      <c r="W11" s="5"/>
      <c r="X11" s="5"/>
      <c r="Y11" s="5"/>
      <c r="Z11" s="5"/>
      <c r="AA11" s="15"/>
      <c r="AB11" s="5"/>
      <c r="AC11" s="15"/>
      <c r="AD11" s="5"/>
      <c r="AE11" s="5"/>
      <c r="AF11" s="5"/>
      <c r="AG11" s="15"/>
      <c r="AH11" s="5"/>
    </row>
    <row r="12" spans="1:34" ht="9.75" customHeight="1">
      <c r="A12" s="5"/>
      <c r="B12" s="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5"/>
      <c r="V12" s="5"/>
      <c r="W12" s="5"/>
      <c r="X12" s="5"/>
      <c r="Y12" s="5"/>
      <c r="Z12" s="5"/>
      <c r="AA12" s="15"/>
      <c r="AB12" s="5"/>
      <c r="AC12" s="15"/>
      <c r="AD12" s="5"/>
      <c r="AE12" s="5"/>
      <c r="AF12" s="5"/>
      <c r="AG12" s="15"/>
      <c r="AH12" s="5"/>
    </row>
    <row r="13" spans="1:34" ht="9.75" customHeight="1">
      <c r="A13" s="5"/>
      <c r="B13" s="5"/>
      <c r="C13" s="5"/>
      <c r="E13" s="73" t="s">
        <v>91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73" t="s">
        <v>92</v>
      </c>
      <c r="R13" s="5"/>
      <c r="T13" s="5"/>
      <c r="U13" s="5"/>
      <c r="V13" s="5"/>
      <c r="W13" s="74" t="s">
        <v>93</v>
      </c>
      <c r="X13" s="5"/>
      <c r="Y13" s="5"/>
      <c r="Z13" s="5"/>
      <c r="AA13" s="5"/>
      <c r="AB13" s="5"/>
      <c r="AC13" s="15"/>
      <c r="AD13" s="5"/>
      <c r="AE13" s="5"/>
      <c r="AF13" s="5"/>
      <c r="AG13" s="5"/>
      <c r="AH13" s="5"/>
    </row>
    <row r="14" spans="1:34" ht="9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156" t="s">
        <v>151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AG14" s="5"/>
      <c r="AH14" s="5"/>
    </row>
    <row r="15" spans="1:34" ht="9.7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156"/>
      <c r="L15" s="5"/>
      <c r="M15" s="5"/>
      <c r="N15" s="5"/>
      <c r="O15" s="5"/>
      <c r="P15" s="5"/>
      <c r="Q15" s="5"/>
      <c r="S15" s="5"/>
      <c r="T15" s="5"/>
      <c r="U15" s="5"/>
      <c r="V15" s="5"/>
      <c r="W15" s="5"/>
      <c r="X15" s="5"/>
      <c r="Y15" s="5"/>
      <c r="Z15" s="159" t="str">
        <f>AC18</f>
        <v>Gmax</v>
      </c>
      <c r="AA15" s="159"/>
      <c r="AB15" s="135" t="s">
        <v>61</v>
      </c>
      <c r="AC15" s="15"/>
      <c r="AD15" s="15" t="str">
        <f>F17</f>
        <v>ST</v>
      </c>
      <c r="AE15" s="15"/>
      <c r="AF15" s="135" t="str">
        <f>E18</f>
        <v>G0</v>
      </c>
      <c r="AG15" s="5"/>
      <c r="AH15" s="5"/>
    </row>
    <row r="16" spans="1:34" ht="9.7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S16" s="15"/>
      <c r="T16" s="15"/>
      <c r="U16" s="15"/>
      <c r="V16" s="15"/>
      <c r="W16" s="15"/>
      <c r="X16" s="15"/>
      <c r="Y16" s="15"/>
      <c r="Z16" s="159"/>
      <c r="AA16" s="159"/>
      <c r="AB16" s="135"/>
      <c r="AC16" s="69" t="str">
        <f>AD15</f>
        <v>ST</v>
      </c>
      <c r="AD16" s="69" t="s">
        <v>80</v>
      </c>
      <c r="AE16" s="69" t="str">
        <f>K14</f>
        <v>OD</v>
      </c>
      <c r="AF16" s="135"/>
      <c r="AG16" s="15"/>
      <c r="AH16" s="5"/>
    </row>
    <row r="17" spans="1:34" ht="9.75" customHeight="1">
      <c r="A17" s="5"/>
      <c r="B17" s="5"/>
      <c r="C17" s="5"/>
      <c r="D17" s="5"/>
      <c r="E17" s="5"/>
      <c r="F17" s="156" t="s">
        <v>94</v>
      </c>
      <c r="G17" s="5"/>
      <c r="H17" s="5"/>
      <c r="I17" s="5"/>
      <c r="L17" s="5"/>
      <c r="M17" s="5"/>
      <c r="N17" s="5"/>
      <c r="O17" s="5"/>
      <c r="P17" s="5"/>
      <c r="Q17" s="5"/>
      <c r="R17" s="136" t="str">
        <f>F17</f>
        <v>ST</v>
      </c>
      <c r="S17" s="5"/>
      <c r="T17" s="5"/>
      <c r="U17" s="5"/>
      <c r="V17" s="5"/>
      <c r="X17" s="5"/>
      <c r="Z17" s="15"/>
      <c r="AA17" s="15"/>
      <c r="AB17" s="15"/>
      <c r="AC17" s="15"/>
      <c r="AD17" s="5"/>
      <c r="AE17" s="5"/>
      <c r="AF17" s="5"/>
      <c r="AG17" s="5"/>
      <c r="AH17" s="5"/>
    </row>
    <row r="18" spans="1:34" ht="9.75" customHeight="1">
      <c r="A18" s="15"/>
      <c r="B18" s="15"/>
      <c r="C18" s="15"/>
      <c r="D18" s="15"/>
      <c r="E18" s="83" t="s">
        <v>140</v>
      </c>
      <c r="F18" s="156"/>
      <c r="G18" s="15"/>
      <c r="H18" s="15"/>
      <c r="I18" s="15"/>
      <c r="L18" s="15"/>
      <c r="M18" s="15"/>
      <c r="N18" s="15"/>
      <c r="O18" s="15"/>
      <c r="P18" s="15"/>
      <c r="Q18" s="39" t="str">
        <f>E18</f>
        <v>G0</v>
      </c>
      <c r="R18" s="136"/>
      <c r="S18" s="15"/>
      <c r="T18" s="15"/>
      <c r="U18" s="15"/>
      <c r="V18" s="15"/>
      <c r="X18" s="15"/>
      <c r="Z18" s="159" t="str">
        <f>Z27</f>
        <v>Re</v>
      </c>
      <c r="AA18" s="5"/>
      <c r="AB18" s="135" t="s">
        <v>61</v>
      </c>
      <c r="AC18" s="129" t="s">
        <v>139</v>
      </c>
      <c r="AD18" s="129"/>
      <c r="AE18" s="32" t="str">
        <f>AE16</f>
        <v>OD</v>
      </c>
      <c r="AF18" s="5"/>
      <c r="AG18" s="15"/>
      <c r="AH18" s="5"/>
    </row>
    <row r="19" spans="1:34" ht="9.7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U19" s="15"/>
      <c r="V19" s="15"/>
      <c r="W19" s="15"/>
      <c r="X19" s="15"/>
      <c r="Y19" s="15"/>
      <c r="Z19" s="159"/>
      <c r="AA19" s="5"/>
      <c r="AB19" s="135"/>
      <c r="AC19" s="157" t="s">
        <v>78</v>
      </c>
      <c r="AD19" s="157"/>
      <c r="AE19" s="157"/>
      <c r="AF19" s="5"/>
      <c r="AG19" s="15"/>
      <c r="AH19" s="5"/>
    </row>
    <row r="20" spans="1:34" ht="9.75" customHeight="1">
      <c r="A20" s="5"/>
      <c r="B20" s="5"/>
      <c r="C20" s="5"/>
      <c r="D20" s="5"/>
      <c r="E20" s="5"/>
      <c r="F20" s="5"/>
      <c r="G20" s="5"/>
      <c r="H20" s="74" t="s">
        <v>63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62" t="str">
        <f>H20</f>
        <v>SL</v>
      </c>
      <c r="U20" s="5"/>
      <c r="V20" s="5"/>
      <c r="W20" s="5"/>
      <c r="X20" s="5"/>
      <c r="Y20" s="5"/>
      <c r="Z20" s="5"/>
      <c r="AA20" s="5"/>
      <c r="AB20" s="5"/>
      <c r="AC20" s="15"/>
      <c r="AD20" s="5"/>
      <c r="AE20" s="5"/>
      <c r="AF20" s="5"/>
      <c r="AG20" s="5"/>
      <c r="AH20" s="5"/>
    </row>
    <row r="21" spans="1:34" ht="9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15"/>
      <c r="AD21" s="5"/>
      <c r="AE21" s="5"/>
      <c r="AF21" s="5"/>
      <c r="AG21" s="5"/>
      <c r="AH21" s="5"/>
    </row>
    <row r="22" spans="1:34" ht="9.75" customHeight="1">
      <c r="A22" s="15"/>
      <c r="B22" s="15"/>
      <c r="C22" s="15"/>
      <c r="D22" s="15"/>
      <c r="E22" s="15"/>
      <c r="G22" s="15"/>
      <c r="H22" s="15"/>
      <c r="N22" s="15"/>
      <c r="O22" s="15"/>
      <c r="U22" s="15"/>
      <c r="V22" s="15"/>
      <c r="W22" s="15"/>
      <c r="Y22" s="15"/>
      <c r="Z22" s="15"/>
      <c r="AA22" s="15"/>
      <c r="AB22" s="15"/>
      <c r="AC22" s="5"/>
      <c r="AD22" s="5"/>
      <c r="AE22" s="5"/>
      <c r="AF22" s="5"/>
      <c r="AH22" s="5"/>
    </row>
    <row r="23" spans="1:34" ht="9.75" customHeight="1">
      <c r="A23" s="15"/>
      <c r="B23" s="15"/>
      <c r="C23" s="15"/>
      <c r="D23" s="15"/>
      <c r="E23" s="76" t="s">
        <v>166</v>
      </c>
      <c r="F23" s="5"/>
      <c r="G23" s="5"/>
      <c r="H23" s="5"/>
      <c r="I23" s="5"/>
      <c r="J23" s="5"/>
      <c r="K23" s="5"/>
      <c r="L23" s="5"/>
      <c r="O23" s="15"/>
      <c r="P23" s="5"/>
      <c r="Q23" s="5"/>
      <c r="R23" s="5"/>
      <c r="S23" s="5"/>
      <c r="T23" s="5"/>
      <c r="U23" s="5"/>
      <c r="V23" s="5"/>
      <c r="W23" s="5"/>
      <c r="X23" s="5"/>
      <c r="Y23" s="5"/>
      <c r="Z23" s="15"/>
      <c r="AA23" s="15"/>
      <c r="AB23" s="15"/>
      <c r="AC23" s="5"/>
      <c r="AD23" s="5"/>
      <c r="AE23" s="5"/>
      <c r="AF23" s="5"/>
      <c r="AG23" s="5"/>
      <c r="AH23" s="5"/>
    </row>
    <row r="24" spans="1:34" ht="9.7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5"/>
      <c r="AD24" s="5"/>
      <c r="AE24" s="5"/>
      <c r="AF24" s="5"/>
      <c r="AG24" s="5"/>
      <c r="AH24" s="5"/>
    </row>
    <row r="25" spans="1:34" ht="9.75" customHeight="1">
      <c r="A25" s="15"/>
      <c r="B25" s="15"/>
      <c r="C25" s="15"/>
      <c r="D25" s="15"/>
      <c r="E25" s="5"/>
      <c r="F25" s="73" t="str">
        <f>E13</f>
        <v>In-line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5"/>
      <c r="AA25" s="15"/>
      <c r="AB25" s="15"/>
      <c r="AC25" s="5"/>
      <c r="AD25" s="5"/>
      <c r="AE25" s="5"/>
      <c r="AF25" s="5"/>
      <c r="AG25" s="5"/>
      <c r="AH25" s="5"/>
    </row>
    <row r="26" spans="1:34" ht="9.7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5"/>
      <c r="AD26" s="5"/>
      <c r="AE26" s="5"/>
      <c r="AF26" s="5"/>
      <c r="AG26" s="5"/>
      <c r="AH26" s="5"/>
    </row>
    <row r="27" spans="1:34" ht="9.75" customHeight="1">
      <c r="A27" s="15"/>
      <c r="B27" s="15"/>
      <c r="C27" s="15"/>
      <c r="D27" s="15"/>
      <c r="E27" s="5"/>
      <c r="F27" s="136" t="s">
        <v>157</v>
      </c>
      <c r="G27" s="135" t="s">
        <v>102</v>
      </c>
      <c r="H27" s="135" t="s">
        <v>167</v>
      </c>
      <c r="I27" s="135">
        <v>0.044</v>
      </c>
      <c r="J27" s="135"/>
      <c r="K27" s="135" t="s">
        <v>95</v>
      </c>
      <c r="L27" s="140">
        <v>0.08</v>
      </c>
      <c r="M27" s="140"/>
      <c r="N27" s="71" t="s">
        <v>163</v>
      </c>
      <c r="O27" s="71" t="str">
        <f>H20</f>
        <v>SL</v>
      </c>
      <c r="P27" s="71" t="s">
        <v>86</v>
      </c>
      <c r="Q27" s="71" t="str">
        <f>K14</f>
        <v>OD</v>
      </c>
      <c r="R27" s="71" t="s">
        <v>81</v>
      </c>
      <c r="S27" s="21"/>
      <c r="T27" s="15"/>
      <c r="U27" s="15"/>
      <c r="V27" s="15"/>
      <c r="W27" s="15"/>
      <c r="X27" s="5"/>
      <c r="Y27" s="135" t="s">
        <v>165</v>
      </c>
      <c r="Z27" s="135" t="s">
        <v>103</v>
      </c>
      <c r="AA27" s="158" t="s">
        <v>104</v>
      </c>
      <c r="AB27" s="158">
        <v>-0.15</v>
      </c>
      <c r="AC27" s="158"/>
      <c r="AD27" s="5"/>
      <c r="AE27" s="5"/>
      <c r="AF27" s="5"/>
      <c r="AG27" s="5"/>
      <c r="AH27" s="5"/>
    </row>
    <row r="28" spans="1:34" ht="9.75" customHeight="1">
      <c r="A28" s="15"/>
      <c r="B28" s="15"/>
      <c r="C28" s="15"/>
      <c r="D28" s="15"/>
      <c r="E28" s="15"/>
      <c r="F28" s="136"/>
      <c r="G28" s="135"/>
      <c r="H28" s="135"/>
      <c r="I28" s="135"/>
      <c r="J28" s="135"/>
      <c r="K28" s="135"/>
      <c r="L28" s="32" t="s">
        <v>163</v>
      </c>
      <c r="M28" s="32" t="str">
        <f>F17</f>
        <v>ST</v>
      </c>
      <c r="N28" s="32" t="s">
        <v>86</v>
      </c>
      <c r="O28" s="32" t="str">
        <f>K14</f>
        <v>OD</v>
      </c>
      <c r="P28" s="32" t="s">
        <v>80</v>
      </c>
      <c r="Q28" s="32">
        <v>1</v>
      </c>
      <c r="R28" s="32" t="s">
        <v>164</v>
      </c>
      <c r="S28" s="15" t="str">
        <f>"( 0.43 + 1.13 ( "&amp;K14&amp;" / "&amp;H20&amp;" )"</f>
        <v>( 0.43 + 1.13 ( OD / SL )</v>
      </c>
      <c r="T28" s="72"/>
      <c r="U28" s="72"/>
      <c r="V28" s="72"/>
      <c r="W28" s="72"/>
      <c r="X28" s="6"/>
      <c r="Y28" s="135"/>
      <c r="Z28" s="135"/>
      <c r="AA28" s="158"/>
      <c r="AB28" s="78"/>
      <c r="AC28" s="78"/>
      <c r="AD28" s="5"/>
      <c r="AE28" s="5"/>
      <c r="AF28" s="5"/>
      <c r="AG28" s="5"/>
      <c r="AH28" s="5"/>
    </row>
    <row r="29" spans="1:34" ht="9.75" customHeight="1">
      <c r="A29" s="15"/>
      <c r="B29" s="15"/>
      <c r="C29" s="1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5"/>
      <c r="AD29" s="5"/>
      <c r="AE29" s="5"/>
      <c r="AF29" s="5"/>
      <c r="AG29" s="5"/>
      <c r="AH29" s="5"/>
    </row>
    <row r="30" spans="1:34" ht="9.75" customHeight="1">
      <c r="A30" s="15"/>
      <c r="B30" s="15"/>
      <c r="C30" s="15"/>
      <c r="D30" s="5"/>
      <c r="E30" s="5"/>
      <c r="F30" s="73" t="str">
        <f>Q13</f>
        <v>Staggered</v>
      </c>
      <c r="G30" s="5"/>
      <c r="H30" s="5"/>
      <c r="I30" s="5"/>
      <c r="J30" s="5"/>
      <c r="K30" s="5"/>
      <c r="L30" s="5"/>
      <c r="M30" s="5"/>
      <c r="N30" s="5"/>
      <c r="O30" s="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5"/>
      <c r="AD30" s="5"/>
      <c r="AE30" s="5"/>
      <c r="AF30" s="5"/>
      <c r="AG30" s="5"/>
      <c r="AH30" s="5"/>
    </row>
    <row r="31" spans="1:34" ht="9.75" customHeight="1">
      <c r="A31" s="15"/>
      <c r="B31" s="15"/>
      <c r="C31" s="1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W31" s="15"/>
      <c r="Y31" s="15"/>
      <c r="Z31" s="15"/>
      <c r="AA31" s="15"/>
      <c r="AB31" s="15"/>
      <c r="AC31" s="15"/>
      <c r="AD31" s="5"/>
      <c r="AE31" s="5"/>
      <c r="AF31" s="5"/>
      <c r="AG31" s="5"/>
      <c r="AH31" s="5"/>
    </row>
    <row r="32" spans="1:34" ht="9.75" customHeight="1">
      <c r="A32" s="15"/>
      <c r="B32" s="15"/>
      <c r="C32" s="15"/>
      <c r="D32" s="15"/>
      <c r="E32" s="5"/>
      <c r="F32" s="136" t="s">
        <v>157</v>
      </c>
      <c r="G32" s="135" t="s">
        <v>102</v>
      </c>
      <c r="H32" s="135" t="s">
        <v>167</v>
      </c>
      <c r="I32" s="135">
        <v>0.25</v>
      </c>
      <c r="J32" s="135"/>
      <c r="K32" s="135" t="s">
        <v>95</v>
      </c>
      <c r="L32" s="140">
        <v>0.118</v>
      </c>
      <c r="M32" s="140"/>
      <c r="N32" s="140"/>
      <c r="O32" s="140"/>
      <c r="P32" s="140"/>
      <c r="Q32" s="140"/>
      <c r="R32" s="140"/>
      <c r="S32" s="140"/>
      <c r="T32" s="15"/>
      <c r="U32" s="135" t="s">
        <v>165</v>
      </c>
      <c r="V32" s="135" t="s">
        <v>103</v>
      </c>
      <c r="W32" s="158" t="s">
        <v>104</v>
      </c>
      <c r="X32" s="158">
        <v>-0.16</v>
      </c>
      <c r="Y32" s="158"/>
      <c r="Z32" s="15"/>
      <c r="AA32" s="15"/>
      <c r="AB32" s="15"/>
      <c r="AC32" s="5"/>
      <c r="AD32" s="5"/>
      <c r="AE32" s="5"/>
      <c r="AF32" s="5"/>
      <c r="AG32" s="5"/>
      <c r="AH32" s="5"/>
    </row>
    <row r="33" spans="1:34" ht="9.75" customHeight="1">
      <c r="A33" s="15"/>
      <c r="B33" s="15"/>
      <c r="C33" s="15"/>
      <c r="D33" s="15"/>
      <c r="E33" s="15"/>
      <c r="F33" s="136"/>
      <c r="G33" s="135"/>
      <c r="H33" s="135"/>
      <c r="I33" s="135"/>
      <c r="J33" s="135"/>
      <c r="K33" s="135"/>
      <c r="L33" s="32" t="s">
        <v>163</v>
      </c>
      <c r="M33" s="32" t="str">
        <f>R17</f>
        <v>ST</v>
      </c>
      <c r="N33" s="32" t="s">
        <v>86</v>
      </c>
      <c r="O33" s="32" t="str">
        <f>K14</f>
        <v>OD</v>
      </c>
      <c r="P33" s="32" t="s">
        <v>80</v>
      </c>
      <c r="Q33" s="32">
        <v>1</v>
      </c>
      <c r="R33" s="32" t="s">
        <v>164</v>
      </c>
      <c r="S33" s="160">
        <v>1.08</v>
      </c>
      <c r="T33" s="160"/>
      <c r="U33" s="135"/>
      <c r="V33" s="135"/>
      <c r="W33" s="158"/>
      <c r="X33" s="78"/>
      <c r="Y33" s="78"/>
      <c r="Z33" s="15"/>
      <c r="AA33" s="15"/>
      <c r="AB33" s="15"/>
      <c r="AC33" s="5"/>
      <c r="AD33" s="5"/>
      <c r="AE33" s="5"/>
      <c r="AF33" s="5"/>
      <c r="AG33" s="5"/>
      <c r="AH33" s="5"/>
    </row>
    <row r="34" spans="1:34" ht="9.75" customHeight="1">
      <c r="A34" s="15"/>
      <c r="B34" s="15"/>
      <c r="C34" s="15"/>
      <c r="D34" s="15"/>
      <c r="E34" s="15"/>
      <c r="F34" s="15"/>
      <c r="G34" s="15"/>
      <c r="H34" s="15"/>
      <c r="I34" s="1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5"/>
      <c r="AA34" s="15"/>
      <c r="AB34" s="15"/>
      <c r="AC34" s="5"/>
      <c r="AD34" s="5"/>
      <c r="AE34" s="5"/>
      <c r="AF34" s="5"/>
      <c r="AG34" s="5"/>
      <c r="AH34" s="5"/>
    </row>
    <row r="35" spans="1:34" ht="9.7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5"/>
      <c r="AD35" s="5"/>
      <c r="AE35" s="5"/>
      <c r="AF35" s="5"/>
      <c r="AG35" s="5"/>
      <c r="AH35" s="5"/>
    </row>
    <row r="36" spans="1:34" ht="9.75" customHeight="1">
      <c r="A36" s="15"/>
      <c r="B36" s="15"/>
      <c r="C36" s="15"/>
      <c r="D36" s="15"/>
      <c r="E36" s="67" t="s">
        <v>158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5"/>
      <c r="AD36" s="5"/>
      <c r="AE36" s="5"/>
      <c r="AF36" s="5"/>
      <c r="AG36" s="5"/>
      <c r="AH36" s="5"/>
    </row>
    <row r="37" spans="1:34" ht="9.7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5"/>
      <c r="AD37" s="5"/>
      <c r="AE37" s="5"/>
      <c r="AF37" s="5"/>
      <c r="AG37" s="5"/>
      <c r="AH37" s="5"/>
    </row>
    <row r="38" spans="1:34" ht="9.75" customHeight="1">
      <c r="A38" s="15"/>
      <c r="B38" s="15"/>
      <c r="C38" s="15"/>
      <c r="D38" s="15"/>
      <c r="E38" s="15"/>
      <c r="F38" s="161" t="s">
        <v>159</v>
      </c>
      <c r="G38" s="135" t="s">
        <v>102</v>
      </c>
      <c r="H38" s="135" t="str">
        <f>F32</f>
        <v>f</v>
      </c>
      <c r="I38" s="135"/>
      <c r="J38" s="129" t="str">
        <f>Z15</f>
        <v>Gmax</v>
      </c>
      <c r="K38" s="129"/>
      <c r="L38" s="15" t="s">
        <v>85</v>
      </c>
      <c r="M38" s="20">
        <v>2</v>
      </c>
      <c r="N38" s="135" t="s">
        <v>44</v>
      </c>
      <c r="O38" s="135" t="s">
        <v>162</v>
      </c>
      <c r="P38" s="135" t="s">
        <v>44</v>
      </c>
      <c r="Q38" s="135" t="s">
        <v>161</v>
      </c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5"/>
      <c r="AD38" s="5"/>
      <c r="AE38" s="5"/>
      <c r="AF38" s="5"/>
      <c r="AG38" s="5"/>
      <c r="AH38" s="5"/>
    </row>
    <row r="39" spans="1:34" ht="9.75" customHeight="1">
      <c r="A39" s="15"/>
      <c r="B39" s="15"/>
      <c r="C39" s="15"/>
      <c r="D39" s="15"/>
      <c r="E39" s="15"/>
      <c r="F39" s="161"/>
      <c r="G39" s="135"/>
      <c r="H39" s="135"/>
      <c r="I39" s="135"/>
      <c r="J39" s="69">
        <v>2</v>
      </c>
      <c r="K39" s="69" t="s">
        <v>79</v>
      </c>
      <c r="L39" s="69" t="s">
        <v>204</v>
      </c>
      <c r="M39" s="72"/>
      <c r="N39" s="135"/>
      <c r="O39" s="135"/>
      <c r="P39" s="135"/>
      <c r="Q39" s="13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5"/>
      <c r="AD39" s="5"/>
      <c r="AE39" s="5"/>
      <c r="AF39" s="5"/>
      <c r="AG39" s="5"/>
      <c r="AH39" s="5"/>
    </row>
    <row r="40" spans="1:34" ht="9.75" customHeight="1">
      <c r="A40" s="15"/>
      <c r="B40" s="15"/>
      <c r="C40" s="1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5"/>
      <c r="AD40" s="5"/>
      <c r="AE40" s="5"/>
      <c r="AF40" s="5"/>
      <c r="AG40" s="5"/>
      <c r="AH40" s="5"/>
    </row>
    <row r="41" spans="1:34" ht="9.7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5"/>
      <c r="AD41" s="5"/>
      <c r="AE41" s="5"/>
      <c r="AF41" s="5"/>
      <c r="AG41" s="5"/>
      <c r="AH41" s="5"/>
    </row>
    <row r="42" spans="1:34" ht="9.7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5"/>
      <c r="AD42" s="5"/>
      <c r="AE42" s="5"/>
      <c r="AF42" s="5"/>
      <c r="AG42" s="5"/>
      <c r="AH42" s="5"/>
    </row>
    <row r="43" spans="1:34" ht="9.7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5"/>
      <c r="AD43" s="5"/>
      <c r="AE43" s="5"/>
      <c r="AF43" s="5"/>
      <c r="AG43" s="5"/>
      <c r="AH43" s="5"/>
    </row>
    <row r="44" spans="1:34" ht="9.75" customHeight="1">
      <c r="A44" s="15"/>
      <c r="B44" s="15"/>
      <c r="C44" s="1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5"/>
      <c r="AD44" s="5"/>
      <c r="AE44" s="5"/>
      <c r="AF44" s="5"/>
      <c r="AG44" s="5"/>
      <c r="AH44" s="5"/>
    </row>
    <row r="45" spans="1:34" ht="9.75" customHeight="1">
      <c r="A45" s="15"/>
      <c r="B45" s="15"/>
      <c r="C45" s="1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5"/>
      <c r="AD45" s="5"/>
      <c r="AE45" s="5"/>
      <c r="AF45" s="5"/>
      <c r="AG45" s="5"/>
      <c r="AH45" s="5"/>
    </row>
    <row r="46" spans="1:34" ht="9.75" customHeight="1">
      <c r="A46" s="15"/>
      <c r="B46" s="15"/>
      <c r="C46" s="1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5"/>
      <c r="AD46" s="5"/>
      <c r="AE46" s="5"/>
      <c r="AF46" s="5"/>
      <c r="AG46" s="5"/>
      <c r="AH46" s="5"/>
    </row>
    <row r="47" spans="1:34" ht="9.75" customHeight="1">
      <c r="A47" s="15"/>
      <c r="B47" s="15"/>
      <c r="C47" s="15"/>
      <c r="D47" s="15"/>
      <c r="E47" s="15"/>
      <c r="F47" s="5"/>
      <c r="G47" s="5"/>
      <c r="H47" s="5"/>
      <c r="I47" s="5"/>
      <c r="J47" s="5"/>
      <c r="K47" s="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5"/>
      <c r="AE47" s="5"/>
      <c r="AF47" s="5"/>
      <c r="AG47" s="5"/>
      <c r="AH47" s="5"/>
    </row>
    <row r="48" spans="1:38" ht="9.75" customHeight="1">
      <c r="A48" s="5"/>
      <c r="B48" s="5"/>
      <c r="C48" s="15"/>
      <c r="F48" s="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5"/>
      <c r="Y48" s="5"/>
      <c r="Z48" s="5"/>
      <c r="AA48" s="5"/>
      <c r="AB48" s="1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1:34" ht="9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15"/>
      <c r="AD49" s="5"/>
      <c r="AE49" s="5"/>
      <c r="AF49" s="5"/>
      <c r="AG49" s="5"/>
      <c r="AH49" s="5"/>
    </row>
    <row r="50" spans="1:34" ht="9.75" customHeight="1">
      <c r="A50" s="5"/>
      <c r="B50" s="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5"/>
      <c r="X50" s="5"/>
      <c r="Y50" s="5"/>
      <c r="Z50" s="5"/>
      <c r="AA50" s="5"/>
      <c r="AB50" s="5"/>
      <c r="AC50" s="15"/>
      <c r="AD50" s="5"/>
      <c r="AE50" s="5"/>
      <c r="AF50" s="5"/>
      <c r="AG50" s="5"/>
      <c r="AH50" s="5"/>
    </row>
    <row r="51" spans="1:38" ht="9.75" customHeight="1">
      <c r="A51" s="5"/>
      <c r="B51" s="5"/>
      <c r="C51" s="15"/>
      <c r="F51" s="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5"/>
      <c r="Y51" s="5"/>
      <c r="Z51" s="5"/>
      <c r="AA51" s="5"/>
      <c r="AB51" s="1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1:34" ht="9.7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5"/>
      <c r="AE52" s="5"/>
      <c r="AF52" s="5"/>
      <c r="AG52" s="5"/>
      <c r="AH52" s="5"/>
    </row>
    <row r="53" spans="1:34" ht="9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15"/>
      <c r="AD53" s="5"/>
      <c r="AE53" s="5"/>
      <c r="AF53" s="5"/>
      <c r="AG53" s="5"/>
      <c r="AH53" s="5"/>
    </row>
    <row r="54" spans="1:34" ht="9.75" customHeight="1">
      <c r="A54" s="5"/>
      <c r="B54" s="1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15"/>
      <c r="AD54" s="5"/>
      <c r="AE54" s="5"/>
      <c r="AF54" s="5"/>
      <c r="AG54" s="5"/>
      <c r="AH54" s="5"/>
    </row>
    <row r="55" spans="1:34" ht="9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15"/>
      <c r="AD55" s="5"/>
      <c r="AE55" s="5"/>
      <c r="AF55" s="5"/>
      <c r="AG55" s="5"/>
      <c r="AH55" s="5"/>
    </row>
    <row r="56" spans="1:34" ht="9.75" customHeight="1">
      <c r="A56" s="5"/>
      <c r="B56" s="5"/>
      <c r="C56" s="5"/>
      <c r="D56" s="5"/>
      <c r="F56" s="5"/>
      <c r="G56" s="5"/>
      <c r="H56" s="5"/>
      <c r="I56" s="5"/>
      <c r="J56" s="5"/>
      <c r="K56" s="5"/>
      <c r="L56" s="5"/>
      <c r="M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15"/>
      <c r="AD56" s="5"/>
      <c r="AE56" s="5"/>
      <c r="AF56" s="5"/>
      <c r="AG56" s="5"/>
      <c r="AH56" s="5"/>
    </row>
    <row r="57" spans="1:34" ht="9.75" customHeight="1">
      <c r="A57" s="5"/>
      <c r="B57" s="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5"/>
      <c r="W57" s="5"/>
      <c r="X57" s="5"/>
      <c r="Y57" s="5"/>
      <c r="Z57" s="5"/>
      <c r="AA57" s="5"/>
      <c r="AB57" s="15"/>
      <c r="AC57" s="5"/>
      <c r="AD57" s="15"/>
      <c r="AE57" s="5"/>
      <c r="AF57" s="5"/>
      <c r="AG57" s="5"/>
      <c r="AH57" s="5"/>
    </row>
    <row r="58" spans="1:34" ht="9.7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5"/>
      <c r="AD58" s="5"/>
      <c r="AE58" s="5"/>
      <c r="AF58" s="5"/>
      <c r="AG58" s="5"/>
      <c r="AH58" s="5"/>
    </row>
    <row r="59" spans="1:34" ht="9.7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5"/>
      <c r="AE59" s="5"/>
      <c r="AF59" s="5"/>
      <c r="AG59" s="5"/>
      <c r="AH59" s="5"/>
    </row>
    <row r="60" spans="1:34" ht="9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15"/>
      <c r="AD60" s="5"/>
      <c r="AE60" s="5"/>
      <c r="AF60" s="5"/>
      <c r="AG60" s="5"/>
      <c r="AH60" s="5"/>
    </row>
    <row r="61" spans="1:34" ht="9.7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5"/>
      <c r="AD61" s="5"/>
      <c r="AE61" s="5"/>
      <c r="AF61" s="5"/>
      <c r="AG61" s="5"/>
      <c r="AH61" s="5"/>
    </row>
    <row r="62" spans="1:34" ht="9.75" customHeight="1">
      <c r="A62" s="15"/>
      <c r="B62" s="15"/>
      <c r="C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5"/>
      <c r="AD62" s="5"/>
      <c r="AE62" s="5"/>
      <c r="AF62" s="5"/>
      <c r="AG62" s="5"/>
      <c r="AH62" s="5"/>
    </row>
    <row r="63" spans="1:34" ht="9.7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5"/>
      <c r="AC63" s="15"/>
      <c r="AD63" s="5"/>
      <c r="AE63" s="5"/>
      <c r="AF63" s="5"/>
      <c r="AG63" s="15"/>
      <c r="AH63" s="5"/>
    </row>
    <row r="64" spans="1:34" ht="9.75" customHeight="1">
      <c r="A64" s="5"/>
      <c r="B64" s="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5"/>
      <c r="V64" s="5"/>
      <c r="W64" s="5"/>
      <c r="X64" s="5"/>
      <c r="Y64" s="5"/>
      <c r="Z64" s="5"/>
      <c r="AA64" s="15"/>
      <c r="AB64" s="5"/>
      <c r="AC64" s="15"/>
      <c r="AD64" s="5"/>
      <c r="AE64" s="5"/>
      <c r="AF64" s="5"/>
      <c r="AG64" s="15"/>
      <c r="AH64" s="5"/>
    </row>
    <row r="65" spans="1:34" ht="9.7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5"/>
      <c r="AB65" s="5"/>
      <c r="AC65" s="15"/>
      <c r="AD65" s="5"/>
      <c r="AE65" s="5"/>
      <c r="AF65" s="5"/>
      <c r="AG65" s="15"/>
      <c r="AH65" s="5"/>
    </row>
    <row r="66" spans="1:34" ht="9.75" customHeight="1">
      <c r="A66" s="5"/>
      <c r="B66" s="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5"/>
      <c r="V66" s="5"/>
      <c r="W66" s="5"/>
      <c r="X66" s="5"/>
      <c r="Y66" s="5"/>
      <c r="Z66" s="5"/>
      <c r="AA66" s="15"/>
      <c r="AB66" s="5"/>
      <c r="AC66" s="15"/>
      <c r="AD66" s="5"/>
      <c r="AE66" s="5"/>
      <c r="AF66" s="5"/>
      <c r="AG66" s="15"/>
      <c r="AH66" s="5"/>
    </row>
    <row r="67" spans="1:34" ht="9.7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5"/>
      <c r="AC67" s="15"/>
      <c r="AD67" s="5"/>
      <c r="AE67" s="5"/>
      <c r="AF67" s="5"/>
      <c r="AG67" s="15"/>
      <c r="AH67" s="5"/>
    </row>
    <row r="68" spans="1:34" ht="9.75" customHeight="1">
      <c r="A68" s="5"/>
      <c r="B68" s="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5"/>
      <c r="V68" s="5"/>
      <c r="W68" s="5"/>
      <c r="X68" s="5"/>
      <c r="Y68" s="5"/>
      <c r="Z68" s="5"/>
      <c r="AA68" s="15"/>
      <c r="AB68" s="5"/>
      <c r="AC68" s="15"/>
      <c r="AD68" s="5"/>
      <c r="AE68" s="5"/>
      <c r="AF68" s="5"/>
      <c r="AG68" s="15"/>
      <c r="AH68" s="5"/>
    </row>
    <row r="69" spans="1:34" ht="9.7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5"/>
      <c r="AB69" s="5"/>
      <c r="AC69" s="15"/>
      <c r="AD69" s="5"/>
      <c r="AE69" s="5"/>
      <c r="AF69" s="5"/>
      <c r="AG69" s="15"/>
      <c r="AH69" s="5"/>
    </row>
    <row r="70" spans="1:34" ht="9.7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5"/>
      <c r="AB70" s="5"/>
      <c r="AC70" s="15"/>
      <c r="AD70" s="5"/>
      <c r="AE70" s="5"/>
      <c r="AF70" s="5"/>
      <c r="AG70" s="15"/>
      <c r="AH70" s="5"/>
    </row>
    <row r="71" spans="1:34" ht="9.75" customHeight="1">
      <c r="A71" s="5"/>
      <c r="B71" s="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5"/>
      <c r="V71" s="5"/>
      <c r="W71" s="5"/>
      <c r="X71" s="5"/>
      <c r="Y71" s="5"/>
      <c r="Z71" s="5"/>
      <c r="AA71" s="15"/>
      <c r="AB71" s="5"/>
      <c r="AC71" s="15"/>
      <c r="AD71" s="5"/>
      <c r="AE71" s="5"/>
      <c r="AF71" s="5"/>
      <c r="AG71" s="15"/>
      <c r="AH71" s="5"/>
    </row>
    <row r="72" spans="1:34" ht="9.75" customHeight="1">
      <c r="A72" s="5"/>
      <c r="B72" s="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5"/>
      <c r="V72" s="5"/>
      <c r="W72" s="5"/>
      <c r="X72" s="5"/>
      <c r="Y72" s="5"/>
      <c r="Z72" s="5"/>
      <c r="AA72" s="15"/>
      <c r="AB72" s="5"/>
      <c r="AC72" s="15"/>
      <c r="AD72" s="5"/>
      <c r="AE72" s="5"/>
      <c r="AF72" s="5"/>
      <c r="AG72" s="15"/>
      <c r="AH72" s="5"/>
    </row>
    <row r="73" spans="1:34" ht="9.75" customHeight="1">
      <c r="A73" s="5"/>
      <c r="B73" s="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5"/>
      <c r="V73" s="5"/>
      <c r="W73" s="5"/>
      <c r="X73" s="5"/>
      <c r="Y73" s="5"/>
      <c r="Z73" s="5"/>
      <c r="AA73" s="15"/>
      <c r="AB73" s="5"/>
      <c r="AC73" s="15"/>
      <c r="AD73" s="5"/>
      <c r="AE73" s="5"/>
      <c r="AF73" s="5"/>
      <c r="AG73" s="15"/>
      <c r="AH73" s="5"/>
    </row>
    <row r="74" spans="1:34" ht="9.75" customHeight="1">
      <c r="A74" s="15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7"/>
      <c r="AD74" s="7"/>
      <c r="AE74" s="7"/>
      <c r="AF74" s="7"/>
      <c r="AG74" s="7"/>
      <c r="AH74" s="7"/>
    </row>
    <row r="75" spans="1:34" ht="9.75" customHeight="1">
      <c r="A75" s="6" t="str">
        <f>cosymbol</f>
        <v> NTES</v>
      </c>
      <c r="B75" s="5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16" t="str">
        <f>coname</f>
        <v>Narai  Thermal  Engineering  Services </v>
      </c>
    </row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13.5" customHeight="1"/>
  </sheetData>
  <mergeCells count="43">
    <mergeCell ref="Q38:Q39"/>
    <mergeCell ref="F38:F39"/>
    <mergeCell ref="G38:G39"/>
    <mergeCell ref="H38:I39"/>
    <mergeCell ref="J38:K38"/>
    <mergeCell ref="N38:N39"/>
    <mergeCell ref="O38:O39"/>
    <mergeCell ref="P38:P39"/>
    <mergeCell ref="F32:F33"/>
    <mergeCell ref="G32:G33"/>
    <mergeCell ref="I32:J33"/>
    <mergeCell ref="V32:V33"/>
    <mergeCell ref="H32:H33"/>
    <mergeCell ref="K32:K33"/>
    <mergeCell ref="S33:T33"/>
    <mergeCell ref="L32:S32"/>
    <mergeCell ref="U32:U33"/>
    <mergeCell ref="AC1:AH1"/>
    <mergeCell ref="AC2:AH2"/>
    <mergeCell ref="AE4:AF4"/>
    <mergeCell ref="A2:X4"/>
    <mergeCell ref="W32:W33"/>
    <mergeCell ref="X32:Y32"/>
    <mergeCell ref="AF15:AF16"/>
    <mergeCell ref="AC18:AD18"/>
    <mergeCell ref="Z15:AA16"/>
    <mergeCell ref="AB18:AB19"/>
    <mergeCell ref="AB15:AB16"/>
    <mergeCell ref="Z18:Z19"/>
    <mergeCell ref="AA27:AA28"/>
    <mergeCell ref="AB27:AC27"/>
    <mergeCell ref="F17:F18"/>
    <mergeCell ref="R17:R18"/>
    <mergeCell ref="AC19:AE19"/>
    <mergeCell ref="K14:K15"/>
    <mergeCell ref="F27:F28"/>
    <mergeCell ref="G27:G28"/>
    <mergeCell ref="H27:H28"/>
    <mergeCell ref="I27:J28"/>
    <mergeCell ref="K27:K28"/>
    <mergeCell ref="Y27:Y28"/>
    <mergeCell ref="Z27:Z28"/>
    <mergeCell ref="L27:M27"/>
  </mergeCells>
  <printOptions/>
  <pageMargins left="0.7874015748031497" right="0" top="0.7874015748031497" bottom="0.3937007874015748" header="0.31496062992125984" footer="0.31496062992125984"/>
  <pageSetup horizontalDpi="1200" verticalDpi="12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0"/>
  <dimension ref="A1:AL121"/>
  <sheetViews>
    <sheetView view="pageBreakPreview" zoomScaleSheetLayoutView="100" workbookViewId="0" topLeftCell="A1">
      <selection activeCell="W6" sqref="W6"/>
    </sheetView>
  </sheetViews>
  <sheetFormatPr defaultColWidth="8.88671875" defaultRowHeight="13.5"/>
  <cols>
    <col min="1" max="36" width="2.3359375" style="1" customWidth="1"/>
    <col min="37" max="63" width="3.77734375" style="1" customWidth="1"/>
    <col min="64" max="16384" width="8.88671875" style="1" customWidth="1"/>
  </cols>
  <sheetData>
    <row r="1" spans="1:34" ht="9.75" customHeight="1">
      <c r="A1" s="28"/>
      <c r="B1" s="17" t="str">
        <f>title2&amp;"  :"</f>
        <v>Technical   Material  :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6"/>
      <c r="Y1" s="18" t="s">
        <v>38</v>
      </c>
      <c r="Z1" s="19"/>
      <c r="AA1" s="55"/>
      <c r="AB1" s="19"/>
      <c r="AC1" s="126" t="str">
        <f>docno</f>
        <v>TM - HDF - 100</v>
      </c>
      <c r="AD1" s="120"/>
      <c r="AE1" s="120"/>
      <c r="AF1" s="120"/>
      <c r="AG1" s="120"/>
      <c r="AH1" s="120"/>
    </row>
    <row r="2" spans="1:34" ht="9.75" customHeight="1">
      <c r="A2" s="122" t="str">
        <f>title</f>
        <v>Hydraulic  Fundamentals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3"/>
      <c r="Y2" s="2" t="s">
        <v>39</v>
      </c>
      <c r="Z2" s="3"/>
      <c r="AA2" s="56"/>
      <c r="AB2" s="3"/>
      <c r="AC2" s="127" t="s">
        <v>96</v>
      </c>
      <c r="AD2" s="121"/>
      <c r="AE2" s="121"/>
      <c r="AF2" s="121"/>
      <c r="AG2" s="121"/>
      <c r="AH2" s="121"/>
    </row>
    <row r="3" spans="1:34" ht="9.75" customHeigh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3"/>
      <c r="Y3" s="8" t="s">
        <v>40</v>
      </c>
      <c r="Z3" s="9"/>
      <c r="AA3" s="9"/>
      <c r="AB3" s="9"/>
      <c r="AC3" s="10">
        <v>0</v>
      </c>
      <c r="AD3" s="60">
        <v>1</v>
      </c>
      <c r="AE3" s="60"/>
      <c r="AF3" s="60"/>
      <c r="AG3" s="60"/>
      <c r="AH3" s="61"/>
    </row>
    <row r="4" spans="1:34" ht="9.7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5"/>
      <c r="Y4" s="11" t="s">
        <v>41</v>
      </c>
      <c r="Z4" s="4"/>
      <c r="AA4" s="57"/>
      <c r="AB4" s="4"/>
      <c r="AC4" s="12"/>
      <c r="AD4" s="24">
        <v>4</v>
      </c>
      <c r="AE4" s="128" t="s">
        <v>42</v>
      </c>
      <c r="AF4" s="128"/>
      <c r="AG4" s="65">
        <f>sheetqty</f>
        <v>6</v>
      </c>
      <c r="AH4" s="13"/>
    </row>
    <row r="5" spans="1:34" ht="9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4"/>
      <c r="W5" s="14"/>
      <c r="X5" s="14"/>
      <c r="Y5" s="15"/>
      <c r="Z5" s="15"/>
      <c r="AA5" s="15"/>
      <c r="AB5" s="15"/>
      <c r="AC5" s="20"/>
      <c r="AD5" s="20"/>
      <c r="AE5" s="20"/>
      <c r="AF5" s="20"/>
      <c r="AG5" s="5"/>
      <c r="AH5" s="5"/>
    </row>
    <row r="6" spans="1:34" ht="9.7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4"/>
      <c r="W6" s="14"/>
      <c r="X6" s="14"/>
      <c r="Y6" s="15"/>
      <c r="Z6" s="15"/>
      <c r="AA6" s="15"/>
      <c r="AB6" s="15"/>
      <c r="AC6" s="15"/>
      <c r="AD6" s="5"/>
      <c r="AE6" s="5"/>
      <c r="AF6" s="5"/>
      <c r="AG6" s="5"/>
      <c r="AH6" s="5"/>
    </row>
    <row r="7" spans="1:34" ht="9.75" customHeight="1">
      <c r="A7" s="5"/>
      <c r="B7" s="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5"/>
      <c r="X7" s="5"/>
      <c r="Y7" s="5"/>
      <c r="Z7" s="5"/>
      <c r="AA7" s="5"/>
      <c r="AB7" s="5"/>
      <c r="AC7" s="15"/>
      <c r="AD7" s="5"/>
      <c r="AE7" s="5"/>
      <c r="AF7" s="5"/>
      <c r="AG7" s="5"/>
      <c r="AH7" s="5"/>
    </row>
    <row r="8" spans="1:34" ht="9.75" customHeight="1">
      <c r="A8" s="15"/>
      <c r="B8" s="15"/>
      <c r="C8" s="15"/>
      <c r="D8" s="15"/>
      <c r="E8" s="15"/>
      <c r="F8" s="15"/>
      <c r="G8" s="15"/>
      <c r="H8" s="1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34" ht="9.75" customHeight="1">
      <c r="A9" s="15"/>
      <c r="B9" s="15"/>
      <c r="C9" s="15"/>
      <c r="D9" s="15"/>
      <c r="E9" s="15"/>
      <c r="G9" s="15"/>
      <c r="H9" s="1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pans="1:19" ht="9.75" customHeight="1">
      <c r="A10" s="5"/>
      <c r="B10" s="5"/>
      <c r="C10" s="15"/>
      <c r="D10" s="67" t="s">
        <v>130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36" ht="9.75" customHeight="1">
      <c r="A11" s="15"/>
      <c r="B11" s="15"/>
      <c r="C11" s="15"/>
      <c r="D11" s="15"/>
      <c r="E11" s="15"/>
      <c r="F11" s="15"/>
      <c r="G11" s="15"/>
      <c r="H11" s="1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67" t="str">
        <f>AJ11&amp;" Calculation"</f>
        <v>Area Calculation</v>
      </c>
      <c r="U11" s="15"/>
      <c r="V11" s="15"/>
      <c r="W11" s="5"/>
      <c r="X11" s="5"/>
      <c r="Y11" s="32" t="s">
        <v>74</v>
      </c>
      <c r="Z11" s="5" t="s">
        <v>113</v>
      </c>
      <c r="AA11" s="5" t="s">
        <v>115</v>
      </c>
      <c r="AB11" s="5"/>
      <c r="AC11" s="15"/>
      <c r="AD11" s="5"/>
      <c r="AE11" s="5"/>
      <c r="AF11" s="5"/>
      <c r="AG11" s="5"/>
      <c r="AH11" s="5"/>
      <c r="AJ11" s="81" t="s">
        <v>119</v>
      </c>
    </row>
    <row r="12" spans="1:34" ht="9.75" customHeight="1">
      <c r="A12" s="15"/>
      <c r="B12" s="15"/>
      <c r="C12" s="15"/>
      <c r="D12" s="15"/>
      <c r="F12" s="5"/>
      <c r="G12" s="5"/>
      <c r="H12" s="5"/>
      <c r="I12" s="5"/>
      <c r="K12" s="137" t="s">
        <v>152</v>
      </c>
      <c r="L12" s="137"/>
      <c r="M12" s="5"/>
      <c r="N12" s="5"/>
      <c r="O12" s="5"/>
      <c r="P12" s="5"/>
      <c r="Q12" s="5"/>
      <c r="R12" s="5"/>
      <c r="S12" s="5"/>
      <c r="AH12" s="5"/>
    </row>
    <row r="13" spans="1:34" ht="9.75" customHeight="1">
      <c r="A13" s="15"/>
      <c r="B13" s="15"/>
      <c r="C13" s="15"/>
      <c r="D13" s="1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77" t="str">
        <f>AJ11&amp;" per 1 m Tube, Tube Inside"</f>
        <v>Area per 1 m Tube, Tube Inside</v>
      </c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1:34" ht="9.75" customHeight="1">
      <c r="A14" s="5"/>
      <c r="B14" s="5"/>
      <c r="C14" s="15"/>
      <c r="D14" s="15"/>
      <c r="F14" s="5"/>
      <c r="G14" s="5"/>
      <c r="H14" s="5"/>
      <c r="I14" s="5"/>
      <c r="K14" s="156" t="s">
        <v>143</v>
      </c>
      <c r="M14" s="156" t="s">
        <v>144</v>
      </c>
      <c r="N14" s="5"/>
      <c r="O14" s="156" t="s">
        <v>145</v>
      </c>
      <c r="P14" s="5"/>
      <c r="Q14" s="5"/>
      <c r="R14" s="5"/>
      <c r="S14" s="5"/>
      <c r="T14" s="62" t="s">
        <v>128</v>
      </c>
      <c r="U14" s="32" t="s">
        <v>61</v>
      </c>
      <c r="V14" s="68" t="s">
        <v>122</v>
      </c>
      <c r="W14" s="32" t="s">
        <v>44</v>
      </c>
      <c r="X14" s="32" t="str">
        <f>K14</f>
        <v>ID</v>
      </c>
      <c r="Y14" s="32" t="s">
        <v>86</v>
      </c>
      <c r="Z14" s="138">
        <v>1000</v>
      </c>
      <c r="AA14" s="138"/>
      <c r="AB14" s="5"/>
      <c r="AC14" s="5"/>
      <c r="AD14" s="5"/>
      <c r="AE14" s="5"/>
      <c r="AF14" s="5"/>
      <c r="AG14" s="5"/>
      <c r="AH14" s="5"/>
    </row>
    <row r="15" spans="1:34" ht="9.75" customHeight="1">
      <c r="A15" s="15"/>
      <c r="B15" s="15"/>
      <c r="C15" s="15"/>
      <c r="D15" s="15"/>
      <c r="F15" s="5"/>
      <c r="G15" s="5"/>
      <c r="H15" s="5"/>
      <c r="I15" s="5"/>
      <c r="J15" s="5"/>
      <c r="K15" s="156"/>
      <c r="L15" s="5"/>
      <c r="M15" s="156"/>
      <c r="N15" s="5"/>
      <c r="O15" s="156"/>
      <c r="P15" s="5"/>
      <c r="Q15" s="5"/>
      <c r="R15" s="5"/>
      <c r="S15" s="5"/>
      <c r="T15" s="77" t="str">
        <f>AJ11&amp;" per 1 m Tube, Tube Outside, Bare"</f>
        <v>Area per 1 m Tube, Tube Outside, Bare</v>
      </c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</row>
    <row r="16" spans="1:34" ht="9.75" customHeight="1">
      <c r="A16" s="5"/>
      <c r="B16" s="5"/>
      <c r="C16" s="15"/>
      <c r="D16" s="15"/>
      <c r="F16" s="5"/>
      <c r="G16" s="5"/>
      <c r="H16" s="5"/>
      <c r="I16" s="5"/>
      <c r="J16" s="5"/>
      <c r="K16" s="32"/>
      <c r="L16" s="5"/>
      <c r="M16" s="5"/>
      <c r="N16" s="5"/>
      <c r="O16" s="5"/>
      <c r="P16" s="5"/>
      <c r="Q16" s="5"/>
      <c r="R16" s="5"/>
      <c r="S16" s="5"/>
      <c r="T16" s="62" t="s">
        <v>129</v>
      </c>
      <c r="U16" s="32" t="s">
        <v>61</v>
      </c>
      <c r="V16" s="68" t="s">
        <v>122</v>
      </c>
      <c r="W16" s="32" t="s">
        <v>44</v>
      </c>
      <c r="X16" s="32" t="str">
        <f>M14</f>
        <v>OD</v>
      </c>
      <c r="Y16" s="32" t="s">
        <v>86</v>
      </c>
      <c r="Z16" s="138">
        <v>1000</v>
      </c>
      <c r="AA16" s="138"/>
      <c r="AB16" s="5"/>
      <c r="AC16" s="5"/>
      <c r="AD16" s="5"/>
      <c r="AE16" s="5"/>
      <c r="AF16" s="5"/>
      <c r="AG16" s="5"/>
      <c r="AH16" s="5"/>
    </row>
    <row r="17" spans="1:34" ht="9.75" customHeight="1">
      <c r="A17" s="15"/>
      <c r="B17" s="15"/>
      <c r="C17" s="15"/>
      <c r="D17" s="15"/>
      <c r="F17" s="5"/>
      <c r="G17" s="5"/>
      <c r="H17" s="5"/>
      <c r="I17" s="5"/>
      <c r="K17" s="5"/>
      <c r="L17" s="5"/>
      <c r="M17" s="74" t="s">
        <v>146</v>
      </c>
      <c r="N17" s="5"/>
      <c r="O17" s="5"/>
      <c r="P17" s="5"/>
      <c r="Q17" s="5"/>
      <c r="R17" s="5"/>
      <c r="S17" s="5"/>
      <c r="T17" s="77" t="str">
        <f>AJ11&amp;" per 1 m Tube, Fin"</f>
        <v>Area per 1 m Tube, Fin</v>
      </c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</row>
    <row r="18" spans="1:34" ht="9.75" customHeight="1">
      <c r="A18" s="5"/>
      <c r="B18" s="5"/>
      <c r="C18" s="15"/>
      <c r="D18" s="15"/>
      <c r="E18" s="137" t="s">
        <v>141</v>
      </c>
      <c r="F18" s="137"/>
      <c r="H18" s="40" t="s">
        <v>142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62" t="s">
        <v>123</v>
      </c>
      <c r="U18" s="32" t="s">
        <v>61</v>
      </c>
      <c r="V18" s="5" t="s">
        <v>135</v>
      </c>
      <c r="W18" s="5"/>
      <c r="X18" s="15"/>
      <c r="Y18" s="35" t="s">
        <v>121</v>
      </c>
      <c r="Z18" s="32" t="str">
        <f>G23</f>
        <v>Df</v>
      </c>
      <c r="AA18" s="5" t="s">
        <v>120</v>
      </c>
      <c r="AB18" s="32" t="s">
        <v>80</v>
      </c>
      <c r="AC18" s="32" t="str">
        <f>G20</f>
        <v>OD</v>
      </c>
      <c r="AD18" s="5" t="s">
        <v>116</v>
      </c>
      <c r="AE18" s="5" t="s">
        <v>81</v>
      </c>
      <c r="AF18" s="15"/>
      <c r="AG18" s="15"/>
      <c r="AH18" s="5"/>
    </row>
    <row r="19" spans="1:34" ht="9.75" customHeight="1">
      <c r="A19" s="15"/>
      <c r="B19" s="15"/>
      <c r="C19" s="15"/>
      <c r="D19" s="1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82" t="s">
        <v>134</v>
      </c>
      <c r="W19" s="32" t="s">
        <v>122</v>
      </c>
      <c r="X19" s="32" t="s">
        <v>44</v>
      </c>
      <c r="Y19" s="15"/>
      <c r="Z19" s="32" t="str">
        <f>Z18</f>
        <v>Df</v>
      </c>
      <c r="AA19" s="32" t="s">
        <v>44</v>
      </c>
      <c r="AB19" s="15"/>
      <c r="AC19" s="32" t="str">
        <f>N22</f>
        <v>tf</v>
      </c>
      <c r="AD19" s="32" t="s">
        <v>117</v>
      </c>
      <c r="AE19" s="129" t="str">
        <f>G25</f>
        <v>FPM</v>
      </c>
      <c r="AF19" s="129"/>
      <c r="AG19" s="5" t="s">
        <v>118</v>
      </c>
      <c r="AH19" s="5"/>
    </row>
    <row r="20" spans="1:33" ht="9.75" customHeight="1">
      <c r="A20" s="15"/>
      <c r="B20" s="15"/>
      <c r="C20" s="15"/>
      <c r="D20" s="15"/>
      <c r="E20" s="1" t="s">
        <v>70</v>
      </c>
      <c r="F20" s="5"/>
      <c r="G20" s="34" t="str">
        <f>M14</f>
        <v>OD</v>
      </c>
      <c r="H20" s="5"/>
      <c r="I20" s="5" t="s">
        <v>106</v>
      </c>
      <c r="O20" s="5"/>
      <c r="P20" s="5"/>
      <c r="Q20" s="5"/>
      <c r="R20" s="5"/>
      <c r="S20" s="5"/>
      <c r="T20" s="77" t="str">
        <f>AJ11&amp;" per 1 m Tube, Tube Outside, Unfinned Surface"</f>
        <v>Area per 1 m Tube, Tube Outside, Unfinned Surface</v>
      </c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1:33" ht="9.75" customHeight="1">
      <c r="A21" s="5"/>
      <c r="B21" s="5"/>
      <c r="C21" s="15"/>
      <c r="D21" s="15"/>
      <c r="E21" s="15"/>
      <c r="F21" s="15"/>
      <c r="G21" s="79" t="str">
        <f>K12</f>
        <v>t</v>
      </c>
      <c r="I21" s="1" t="s">
        <v>62</v>
      </c>
      <c r="N21" s="34" t="str">
        <f>K14</f>
        <v>ID</v>
      </c>
      <c r="O21" s="5"/>
      <c r="P21" s="5" t="s">
        <v>71</v>
      </c>
      <c r="Q21" s="5"/>
      <c r="R21" s="15"/>
      <c r="S21" s="5"/>
      <c r="T21" s="62" t="s">
        <v>124</v>
      </c>
      <c r="U21" s="32" t="s">
        <v>61</v>
      </c>
      <c r="V21" s="32" t="s">
        <v>131</v>
      </c>
      <c r="W21" s="32" t="s">
        <v>44</v>
      </c>
      <c r="X21" s="32" t="str">
        <f>G20</f>
        <v>OD</v>
      </c>
      <c r="Y21" s="32" t="s">
        <v>132</v>
      </c>
      <c r="Z21" s="138">
        <v>1000</v>
      </c>
      <c r="AA21" s="138"/>
      <c r="AB21" s="32" t="s">
        <v>80</v>
      </c>
      <c r="AC21" s="32" t="str">
        <f>N22</f>
        <v>tf</v>
      </c>
      <c r="AD21" s="32" t="s">
        <v>44</v>
      </c>
      <c r="AE21" s="129" t="str">
        <f>G25</f>
        <v>FPM</v>
      </c>
      <c r="AF21" s="129"/>
      <c r="AG21" s="5" t="s">
        <v>133</v>
      </c>
    </row>
    <row r="22" spans="1:33" ht="9.75" customHeight="1">
      <c r="A22" s="5"/>
      <c r="B22" s="5"/>
      <c r="C22" s="5"/>
      <c r="D22" s="5"/>
      <c r="E22" s="5"/>
      <c r="G22" s="34" t="str">
        <f>M17</f>
        <v>Hf</v>
      </c>
      <c r="H22" s="5"/>
      <c r="I22" s="5" t="s">
        <v>109</v>
      </c>
      <c r="N22" s="34" t="str">
        <f>E18</f>
        <v>tf</v>
      </c>
      <c r="O22" s="5"/>
      <c r="P22" s="5" t="s">
        <v>108</v>
      </c>
      <c r="Q22" s="5"/>
      <c r="R22" s="5"/>
      <c r="S22" s="5"/>
      <c r="T22" s="77" t="str">
        <f>AJ11&amp;" per 1 m Tube, Tube Outside"</f>
        <v>Area per 1 m Tube, Tube Outside</v>
      </c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1:34" ht="9.75" customHeight="1">
      <c r="A23" s="5"/>
      <c r="B23" s="5"/>
      <c r="C23" s="15"/>
      <c r="D23" s="15"/>
      <c r="E23" s="15"/>
      <c r="F23" s="15"/>
      <c r="G23" s="34" t="str">
        <f>O14</f>
        <v>Df</v>
      </c>
      <c r="H23" s="5"/>
      <c r="I23" s="5" t="s">
        <v>107</v>
      </c>
      <c r="N23" s="34" t="str">
        <f>H18</f>
        <v>Pf</v>
      </c>
      <c r="O23" s="5"/>
      <c r="P23" s="5" t="s">
        <v>110</v>
      </c>
      <c r="Q23" s="15"/>
      <c r="R23" s="15"/>
      <c r="S23" s="15"/>
      <c r="T23" s="62" t="s">
        <v>125</v>
      </c>
      <c r="U23" s="5"/>
      <c r="V23" s="32" t="s">
        <v>61</v>
      </c>
      <c r="W23" s="32" t="str">
        <f>T18</f>
        <v>af</v>
      </c>
      <c r="X23" s="32" t="s">
        <v>95</v>
      </c>
      <c r="Y23" s="32" t="str">
        <f>T21</f>
        <v>ar</v>
      </c>
      <c r="Z23" s="5"/>
      <c r="AA23" s="5"/>
      <c r="AB23" s="5"/>
      <c r="AC23" s="5"/>
      <c r="AD23" s="5"/>
      <c r="AE23" s="5"/>
      <c r="AF23" s="5"/>
      <c r="AG23" s="5"/>
      <c r="AH23" s="15"/>
    </row>
    <row r="24" spans="1:34" ht="9.75" customHeight="1">
      <c r="A24" s="5"/>
      <c r="B24" s="5"/>
      <c r="C24" s="15"/>
      <c r="D24" s="15"/>
      <c r="E24" s="15"/>
      <c r="F24" s="15"/>
      <c r="G24" s="23" t="s">
        <v>147</v>
      </c>
      <c r="H24" s="5"/>
      <c r="I24" s="5" t="s">
        <v>111</v>
      </c>
      <c r="O24" s="15"/>
      <c r="P24" s="15"/>
      <c r="Q24" s="15"/>
      <c r="R24" s="15"/>
      <c r="S24" s="15"/>
      <c r="T24" s="77" t="str">
        <f>"Ratio of "&amp;AJ11&amp;", Outside / Inside"</f>
        <v>Ratio of Area, Outside / Inside</v>
      </c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15"/>
    </row>
    <row r="25" spans="1:34" ht="9.75" customHeight="1">
      <c r="A25" s="5"/>
      <c r="B25" s="5"/>
      <c r="C25" s="5"/>
      <c r="D25" s="5"/>
      <c r="E25" s="5"/>
      <c r="G25" s="23" t="s">
        <v>148</v>
      </c>
      <c r="H25" s="5"/>
      <c r="I25" s="5" t="s">
        <v>112</v>
      </c>
      <c r="N25" s="68" t="s">
        <v>74</v>
      </c>
      <c r="O25" s="5" t="s">
        <v>113</v>
      </c>
      <c r="P25" s="5" t="s">
        <v>114</v>
      </c>
      <c r="Q25" s="5"/>
      <c r="R25" s="5"/>
      <c r="S25" s="5"/>
      <c r="T25" s="34" t="s">
        <v>126</v>
      </c>
      <c r="U25" s="5"/>
      <c r="V25" s="32" t="s">
        <v>61</v>
      </c>
      <c r="W25" s="32" t="str">
        <f>T23</f>
        <v>ao</v>
      </c>
      <c r="X25" s="32" t="s">
        <v>86</v>
      </c>
      <c r="Y25" s="32" t="str">
        <f>T14</f>
        <v>ai</v>
      </c>
      <c r="Z25" s="5"/>
      <c r="AA25" s="5"/>
      <c r="AB25" s="5"/>
      <c r="AC25" s="5"/>
      <c r="AD25" s="5"/>
      <c r="AE25" s="5"/>
      <c r="AF25" s="5"/>
      <c r="AG25" s="5"/>
      <c r="AH25" s="5"/>
    </row>
    <row r="26" spans="1:34" ht="9.75" customHeight="1">
      <c r="A26" s="5"/>
      <c r="B26" s="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77" t="str">
        <f>"Ratio of "&amp;AJ11&amp;", Outside, Finned / Bare"</f>
        <v>Ratio of Area, Outside, Finned / Bare</v>
      </c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15"/>
    </row>
    <row r="27" spans="1:34" ht="9.75" customHeight="1">
      <c r="A27" s="5"/>
      <c r="B27" s="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34" t="s">
        <v>127</v>
      </c>
      <c r="U27" s="5"/>
      <c r="V27" s="32" t="s">
        <v>61</v>
      </c>
      <c r="W27" s="32" t="str">
        <f>W25</f>
        <v>ao</v>
      </c>
      <c r="X27" s="32" t="s">
        <v>86</v>
      </c>
      <c r="Y27" s="32" t="str">
        <f>T16</f>
        <v>ab</v>
      </c>
      <c r="Z27" s="5"/>
      <c r="AA27" s="5"/>
      <c r="AB27" s="5"/>
      <c r="AC27" s="5"/>
      <c r="AD27" s="5"/>
      <c r="AE27" s="5"/>
      <c r="AF27" s="5"/>
      <c r="AG27" s="5"/>
      <c r="AH27" s="5"/>
    </row>
    <row r="28" spans="1:34" ht="9.75" customHeight="1">
      <c r="A28" s="5"/>
      <c r="B28" s="5"/>
      <c r="C28" s="5"/>
      <c r="D28" s="15"/>
      <c r="E28" s="73" t="s">
        <v>99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5"/>
      <c r="X28" s="5"/>
      <c r="Y28" s="5"/>
      <c r="Z28" s="5"/>
      <c r="AA28" s="5"/>
      <c r="AB28" s="5"/>
      <c r="AC28" s="15"/>
      <c r="AD28" s="5"/>
      <c r="AE28" s="15"/>
      <c r="AF28" s="5"/>
      <c r="AG28" s="5"/>
      <c r="AH28" s="5"/>
    </row>
    <row r="29" spans="1:34" ht="9.75" customHeight="1">
      <c r="A29" s="5"/>
      <c r="B29" s="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5"/>
      <c r="X29" s="5"/>
      <c r="Y29" s="5"/>
      <c r="Z29" s="5"/>
      <c r="AD29" s="5"/>
      <c r="AH29" s="5"/>
    </row>
    <row r="30" spans="1:34" ht="9.75" customHeight="1">
      <c r="A30" s="5"/>
      <c r="B30" s="5"/>
      <c r="D30" s="15"/>
      <c r="E30" s="15"/>
      <c r="F30" s="73" t="s">
        <v>97</v>
      </c>
      <c r="G30" s="15"/>
      <c r="H30" s="15"/>
      <c r="I30" s="15"/>
      <c r="J30" s="15"/>
      <c r="K30" s="15"/>
      <c r="L30" s="15"/>
      <c r="M30" s="15"/>
      <c r="N30" s="15"/>
      <c r="O30" s="73" t="s">
        <v>98</v>
      </c>
      <c r="P30" s="15"/>
      <c r="Q30" s="15"/>
      <c r="R30" s="15"/>
      <c r="S30" s="5"/>
      <c r="T30" s="5"/>
      <c r="U30" s="5"/>
      <c r="V30" s="15"/>
      <c r="W30" s="15"/>
      <c r="X30" s="15"/>
      <c r="Y30" s="15"/>
      <c r="Z30" s="5"/>
      <c r="AD30" s="5"/>
      <c r="AH30" s="5"/>
    </row>
    <row r="31" spans="1:34" ht="9.75" customHeight="1">
      <c r="A31" s="5"/>
      <c r="B31" s="5"/>
      <c r="D31" s="5"/>
      <c r="F31" s="5"/>
      <c r="G31" s="5"/>
      <c r="H31" s="5"/>
      <c r="I31" s="5"/>
      <c r="J31" s="5"/>
      <c r="K31" s="5"/>
      <c r="L31" s="5"/>
      <c r="M31" s="5"/>
      <c r="N31" s="5"/>
      <c r="O31" s="5"/>
      <c r="Q31" s="5"/>
      <c r="R31" s="5"/>
      <c r="S31" s="5"/>
      <c r="T31" s="5"/>
      <c r="U31" s="74" t="s">
        <v>100</v>
      </c>
      <c r="V31" s="5"/>
      <c r="W31" s="5"/>
      <c r="X31" s="5"/>
      <c r="Y31" s="5"/>
      <c r="Z31" s="5"/>
      <c r="AD31" s="5"/>
      <c r="AH31" s="5"/>
    </row>
    <row r="32" spans="1:34" ht="9.75" customHeight="1">
      <c r="A32" s="5"/>
      <c r="B32" s="5"/>
      <c r="C32" s="1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D32" s="15"/>
      <c r="AE32" s="15"/>
      <c r="AF32" s="15"/>
      <c r="AG32" s="15"/>
      <c r="AH32" s="5"/>
    </row>
    <row r="33" spans="1:34" ht="9.75" customHeight="1">
      <c r="A33" s="5"/>
      <c r="B33" s="5"/>
      <c r="C33" s="1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159" t="str">
        <f>AA36</f>
        <v>Gmax</v>
      </c>
      <c r="Y33" s="159"/>
      <c r="Z33" s="135" t="s">
        <v>61</v>
      </c>
      <c r="AA33" s="15"/>
      <c r="AB33" s="15" t="str">
        <f>G35</f>
        <v>ST</v>
      </c>
      <c r="AC33" s="15"/>
      <c r="AD33" s="135" t="str">
        <f>F36</f>
        <v>G0</v>
      </c>
      <c r="AE33" s="15"/>
      <c r="AF33" s="15"/>
      <c r="AG33" s="15"/>
      <c r="AH33" s="5"/>
    </row>
    <row r="34" spans="1:34" ht="9.75" customHeight="1">
      <c r="A34" s="15"/>
      <c r="B34" s="15"/>
      <c r="C34" s="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9"/>
      <c r="Y34" s="159"/>
      <c r="Z34" s="135"/>
      <c r="AA34" s="69" t="str">
        <f>AB33</f>
        <v>ST</v>
      </c>
      <c r="AB34" s="69" t="s">
        <v>80</v>
      </c>
      <c r="AC34" s="69" t="str">
        <f>M14</f>
        <v>OD</v>
      </c>
      <c r="AD34" s="135"/>
      <c r="AE34" s="5"/>
      <c r="AF34" s="5"/>
      <c r="AG34" s="5"/>
      <c r="AH34" s="5"/>
    </row>
    <row r="35" spans="1:34" ht="9.75" customHeight="1">
      <c r="A35" s="5"/>
      <c r="B35" s="5"/>
      <c r="C35" s="5"/>
      <c r="D35" s="5"/>
      <c r="E35" s="5"/>
      <c r="F35" s="5"/>
      <c r="G35" s="156" t="s">
        <v>94</v>
      </c>
      <c r="H35" s="5"/>
      <c r="I35" s="5"/>
      <c r="J35" s="5"/>
      <c r="K35" s="5"/>
      <c r="M35" s="5"/>
      <c r="N35" s="5"/>
      <c r="O35" s="5"/>
      <c r="P35" s="136" t="str">
        <f>G35</f>
        <v>ST</v>
      </c>
      <c r="Q35" s="5"/>
      <c r="R35" s="5"/>
      <c r="S35" s="5"/>
      <c r="T35" s="5"/>
      <c r="V35" s="5"/>
      <c r="W35" s="5"/>
      <c r="X35" s="15"/>
      <c r="Y35" s="15"/>
      <c r="Z35" s="15"/>
      <c r="AA35" s="15"/>
      <c r="AB35" s="5"/>
      <c r="AC35" s="5"/>
      <c r="AD35" s="5"/>
      <c r="AE35" s="5"/>
      <c r="AF35" s="5"/>
      <c r="AG35" s="5"/>
      <c r="AH35" s="5"/>
    </row>
    <row r="36" spans="1:34" ht="9.75" customHeight="1">
      <c r="A36" s="15"/>
      <c r="B36" s="15"/>
      <c r="C36" s="5"/>
      <c r="D36" s="15"/>
      <c r="E36" s="15"/>
      <c r="F36" s="83" t="s">
        <v>149</v>
      </c>
      <c r="G36" s="156"/>
      <c r="H36" s="15"/>
      <c r="I36" s="15"/>
      <c r="J36" s="15"/>
      <c r="K36" s="15"/>
      <c r="M36" s="15"/>
      <c r="N36" s="15"/>
      <c r="O36" s="39" t="str">
        <f>F36</f>
        <v>G0</v>
      </c>
      <c r="P36" s="136"/>
      <c r="Q36" s="15"/>
      <c r="R36" s="15"/>
      <c r="S36" s="15"/>
      <c r="T36" s="15"/>
      <c r="V36" s="15"/>
      <c r="W36" s="15"/>
      <c r="X36" s="159" t="str">
        <f>J43</f>
        <v>Re</v>
      </c>
      <c r="Y36" s="5"/>
      <c r="Z36" s="135" t="s">
        <v>61</v>
      </c>
      <c r="AA36" s="129" t="s">
        <v>139</v>
      </c>
      <c r="AB36" s="129"/>
      <c r="AC36" s="32" t="str">
        <f>AC34</f>
        <v>OD</v>
      </c>
      <c r="AD36" s="5"/>
      <c r="AE36" s="5"/>
      <c r="AF36" s="5"/>
      <c r="AG36" s="5"/>
      <c r="AH36" s="5"/>
    </row>
    <row r="37" spans="1:34" ht="9.75" customHeight="1">
      <c r="A37" s="15"/>
      <c r="B37" s="15"/>
      <c r="C37" s="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9"/>
      <c r="Y37" s="5"/>
      <c r="Z37" s="135"/>
      <c r="AA37" s="157" t="s">
        <v>78</v>
      </c>
      <c r="AB37" s="157"/>
      <c r="AC37" s="157"/>
      <c r="AD37" s="5"/>
      <c r="AE37" s="5"/>
      <c r="AF37" s="5"/>
      <c r="AG37" s="5"/>
      <c r="AH37" s="5"/>
    </row>
    <row r="38" spans="1:34" ht="9.75" customHeight="1">
      <c r="A38" s="5"/>
      <c r="B38" s="5"/>
      <c r="C38" s="5"/>
      <c r="D38" s="5"/>
      <c r="E38" s="5"/>
      <c r="F38" s="5"/>
      <c r="G38" s="5"/>
      <c r="H38" s="5"/>
      <c r="I38" s="74" t="s">
        <v>101</v>
      </c>
      <c r="J38" s="5"/>
      <c r="K38" s="5"/>
      <c r="L38" s="5"/>
      <c r="M38" s="5"/>
      <c r="N38" s="5"/>
      <c r="O38" s="5"/>
      <c r="P38" s="5"/>
      <c r="R38" s="62" t="str">
        <f>I38</f>
        <v>SL</v>
      </c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15"/>
      <c r="AE38" s="5"/>
      <c r="AF38" s="5"/>
      <c r="AG38" s="5"/>
      <c r="AH38" s="5"/>
    </row>
    <row r="39" spans="1:3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15"/>
      <c r="AE39" s="5"/>
      <c r="AF39" s="5"/>
      <c r="AG39" s="5"/>
      <c r="AH39" s="5"/>
    </row>
    <row r="40" spans="1:34" ht="9.75" customHeight="1">
      <c r="A40" s="15"/>
      <c r="B40" s="15"/>
      <c r="C40" s="5"/>
      <c r="D40" s="15"/>
      <c r="E40" s="15"/>
      <c r="F40" s="15"/>
      <c r="G40" s="15"/>
      <c r="H40" s="15"/>
      <c r="I40" s="1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</row>
    <row r="41" spans="1:34" ht="9.75" customHeight="1">
      <c r="A41" s="5"/>
      <c r="B41" s="5"/>
      <c r="C41" s="5"/>
      <c r="D41" s="5"/>
      <c r="E41" s="76" t="s">
        <v>138</v>
      </c>
      <c r="F41" s="5"/>
      <c r="G41" s="5"/>
      <c r="H41" s="5"/>
      <c r="I41" s="5"/>
      <c r="J41" s="5"/>
      <c r="K41" s="5"/>
      <c r="L41" s="5"/>
      <c r="M41" s="32" t="s">
        <v>74</v>
      </c>
      <c r="N41" s="5" t="s">
        <v>136</v>
      </c>
      <c r="O41" s="34" t="str">
        <f>O30</f>
        <v>Staggered</v>
      </c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15"/>
      <c r="AE41" s="5"/>
      <c r="AF41" s="5"/>
      <c r="AG41" s="5"/>
      <c r="AH41" s="5"/>
    </row>
    <row r="42" spans="1:34" ht="9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15"/>
      <c r="AE42" s="5"/>
      <c r="AF42" s="5"/>
      <c r="AG42" s="5"/>
      <c r="AH42" s="5"/>
    </row>
    <row r="43" spans="1:34" ht="9.75" customHeight="1">
      <c r="A43" s="5"/>
      <c r="B43" s="5"/>
      <c r="C43" s="15"/>
      <c r="D43" s="5"/>
      <c r="E43" s="5"/>
      <c r="F43" s="161" t="s">
        <v>157</v>
      </c>
      <c r="G43" s="135" t="s">
        <v>102</v>
      </c>
      <c r="H43" s="135">
        <v>37.86</v>
      </c>
      <c r="I43" s="135"/>
      <c r="J43" s="135" t="s">
        <v>103</v>
      </c>
      <c r="K43" s="158" t="s">
        <v>104</v>
      </c>
      <c r="L43" s="158">
        <v>-0.316</v>
      </c>
      <c r="M43" s="158"/>
      <c r="N43" s="135" t="s">
        <v>105</v>
      </c>
      <c r="O43" s="129" t="str">
        <f>G35</f>
        <v>ST</v>
      </c>
      <c r="P43" s="129"/>
      <c r="Q43" s="135" t="s">
        <v>137</v>
      </c>
      <c r="R43" s="160">
        <v>-0.927</v>
      </c>
      <c r="S43" s="160"/>
      <c r="T43" s="135" t="s">
        <v>105</v>
      </c>
      <c r="U43" s="129" t="str">
        <f>P35</f>
        <v>ST</v>
      </c>
      <c r="V43" s="129"/>
      <c r="W43" s="135" t="s">
        <v>137</v>
      </c>
      <c r="X43" s="160">
        <v>0.515</v>
      </c>
      <c r="Y43" s="160"/>
      <c r="Z43" s="5"/>
      <c r="AA43" s="5"/>
      <c r="AB43" s="5"/>
      <c r="AC43" s="5"/>
      <c r="AD43" s="15"/>
      <c r="AE43" s="15"/>
      <c r="AF43" s="15"/>
      <c r="AG43" s="5"/>
      <c r="AH43" s="5"/>
    </row>
    <row r="44" spans="1:34" ht="9.75" customHeight="1">
      <c r="A44" s="15"/>
      <c r="B44" s="15"/>
      <c r="C44" s="15"/>
      <c r="D44" s="15"/>
      <c r="E44" s="15"/>
      <c r="F44" s="161"/>
      <c r="G44" s="135"/>
      <c r="H44" s="135"/>
      <c r="I44" s="135"/>
      <c r="J44" s="135"/>
      <c r="K44" s="158"/>
      <c r="L44" s="78"/>
      <c r="M44" s="78"/>
      <c r="N44" s="135"/>
      <c r="O44" s="132" t="str">
        <f>M14</f>
        <v>OD</v>
      </c>
      <c r="P44" s="132"/>
      <c r="Q44" s="135"/>
      <c r="R44" s="5"/>
      <c r="S44" s="15"/>
      <c r="T44" s="135"/>
      <c r="U44" s="132" t="str">
        <f>U31</f>
        <v>SD</v>
      </c>
      <c r="V44" s="132"/>
      <c r="W44" s="135"/>
      <c r="X44" s="5"/>
      <c r="Y44" s="15"/>
      <c r="Z44" s="5"/>
      <c r="AA44" s="5"/>
      <c r="AB44" s="5"/>
      <c r="AC44" s="5"/>
      <c r="AD44" s="15"/>
      <c r="AE44" s="15"/>
      <c r="AF44" s="15"/>
      <c r="AG44" s="5"/>
      <c r="AH44" s="5"/>
    </row>
    <row r="45" spans="1:34" ht="9.75" customHeight="1">
      <c r="A45" s="15"/>
      <c r="B45" s="15"/>
      <c r="C45" s="5"/>
      <c r="D45" s="15"/>
      <c r="E45" s="15"/>
      <c r="F45" s="15"/>
      <c r="G45" s="15"/>
      <c r="H45" s="15"/>
      <c r="I45" s="1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:34" ht="9.75" customHeight="1">
      <c r="A46" s="15"/>
      <c r="B46" s="15"/>
      <c r="C46" s="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5"/>
      <c r="AE46" s="5"/>
      <c r="AF46" s="5"/>
      <c r="AG46" s="5"/>
      <c r="AH46" s="5"/>
    </row>
    <row r="47" spans="1:34" ht="9.75" customHeight="1">
      <c r="A47" s="5"/>
      <c r="B47" s="5"/>
      <c r="C47" s="5"/>
      <c r="D47" s="5"/>
      <c r="E47" s="67" t="s">
        <v>158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5"/>
      <c r="AC47" s="5"/>
      <c r="AD47" s="5"/>
      <c r="AE47" s="5"/>
      <c r="AF47" s="5"/>
      <c r="AG47" s="5"/>
      <c r="AH47" s="5"/>
    </row>
    <row r="48" spans="1:34" ht="9.75" customHeight="1">
      <c r="A48" s="5"/>
      <c r="B48" s="5"/>
      <c r="C48" s="5"/>
      <c r="D48" s="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5"/>
      <c r="AC48" s="5"/>
      <c r="AD48" s="5"/>
      <c r="AE48" s="5"/>
      <c r="AF48" s="5"/>
      <c r="AG48" s="5"/>
      <c r="AH48" s="5"/>
    </row>
    <row r="49" spans="1:34" ht="9.75" customHeight="1">
      <c r="A49" s="15"/>
      <c r="B49" s="15"/>
      <c r="C49" s="5"/>
      <c r="D49" s="15"/>
      <c r="E49" s="15"/>
      <c r="F49" s="161" t="s">
        <v>159</v>
      </c>
      <c r="G49" s="135" t="s">
        <v>102</v>
      </c>
      <c r="H49" s="135" t="str">
        <f>F43</f>
        <v>f</v>
      </c>
      <c r="I49" s="135"/>
      <c r="J49" s="129" t="str">
        <f>X33</f>
        <v>Gmax</v>
      </c>
      <c r="K49" s="129"/>
      <c r="L49" s="15" t="s">
        <v>85</v>
      </c>
      <c r="M49" s="20">
        <v>2</v>
      </c>
      <c r="N49" s="135" t="s">
        <v>44</v>
      </c>
      <c r="O49" s="135" t="s">
        <v>162</v>
      </c>
      <c r="P49" s="135" t="s">
        <v>44</v>
      </c>
      <c r="Q49" s="135" t="s">
        <v>161</v>
      </c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5"/>
      <c r="AC49" s="5"/>
      <c r="AD49" s="5"/>
      <c r="AE49" s="5"/>
      <c r="AF49" s="5"/>
      <c r="AG49" s="5"/>
      <c r="AH49" s="5"/>
    </row>
    <row r="50" spans="1:38" ht="9.75" customHeight="1">
      <c r="A50" s="15"/>
      <c r="B50" s="15"/>
      <c r="C50" s="5"/>
      <c r="D50" s="5"/>
      <c r="E50" s="15"/>
      <c r="F50" s="161"/>
      <c r="G50" s="135"/>
      <c r="H50" s="135"/>
      <c r="I50" s="135"/>
      <c r="J50" s="69">
        <v>2</v>
      </c>
      <c r="K50" s="69" t="s">
        <v>79</v>
      </c>
      <c r="L50" s="70" t="s">
        <v>160</v>
      </c>
      <c r="M50" s="72"/>
      <c r="N50" s="135"/>
      <c r="O50" s="135"/>
      <c r="P50" s="135"/>
      <c r="Q50" s="13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1:38" ht="9.75" customHeight="1">
      <c r="A51" s="15"/>
      <c r="B51" s="15"/>
      <c r="C51" s="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1:34" ht="9.75" customHeight="1">
      <c r="A52" s="5"/>
      <c r="B52" s="5"/>
      <c r="C52" s="5"/>
      <c r="D52" s="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5"/>
      <c r="AA52" s="5"/>
      <c r="AB52" s="5"/>
      <c r="AC52" s="5"/>
      <c r="AD52" s="15"/>
      <c r="AE52" s="5"/>
      <c r="AF52" s="5"/>
      <c r="AG52" s="5"/>
      <c r="AH52" s="5"/>
    </row>
    <row r="53" spans="1:38" ht="9.75" customHeight="1">
      <c r="A53" s="15"/>
      <c r="B53" s="15"/>
      <c r="C53" s="5"/>
      <c r="D53" s="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D53" s="5"/>
      <c r="AE53" s="5"/>
      <c r="AF53" s="5"/>
      <c r="AG53" s="5"/>
      <c r="AH53" s="5"/>
      <c r="AI53" s="5"/>
      <c r="AJ53" s="5"/>
      <c r="AK53" s="5"/>
      <c r="AL53" s="5"/>
    </row>
    <row r="54" spans="1:38" ht="9.75" customHeight="1">
      <c r="A54" s="5"/>
      <c r="B54" s="5"/>
      <c r="C54" s="5"/>
      <c r="D54" s="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1:34" ht="9.75" customHeight="1">
      <c r="A55" s="15"/>
      <c r="B55" s="15"/>
      <c r="C55" s="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5"/>
      <c r="AF55" s="5"/>
      <c r="AG55" s="5"/>
      <c r="AH55" s="5"/>
    </row>
    <row r="56" spans="1:34" ht="9.75" customHeight="1">
      <c r="A56" s="5"/>
      <c r="B56" s="5"/>
      <c r="C56" s="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5"/>
      <c r="AA56" s="5"/>
      <c r="AB56" s="5"/>
      <c r="AC56" s="5"/>
      <c r="AD56" s="15"/>
      <c r="AE56" s="5"/>
      <c r="AF56" s="5"/>
      <c r="AG56" s="5"/>
      <c r="AH56" s="5"/>
    </row>
    <row r="57" spans="1:38" ht="9.75" customHeight="1">
      <c r="A57" s="5"/>
      <c r="B57" s="5"/>
      <c r="C57" s="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1:34" ht="9.75" customHeight="1">
      <c r="A58" s="15"/>
      <c r="B58" s="15"/>
      <c r="C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5"/>
      <c r="AE58" s="5"/>
      <c r="AF58" s="5"/>
      <c r="AG58" s="5"/>
      <c r="AH58" s="5"/>
    </row>
    <row r="59" spans="1:38" ht="9.75" customHeight="1">
      <c r="A59" s="5"/>
      <c r="B59" s="5"/>
      <c r="C59" s="15"/>
      <c r="F59" s="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5"/>
      <c r="Y59" s="5"/>
      <c r="Z59" s="5"/>
      <c r="AA59" s="5"/>
      <c r="AB59" s="1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1:34" ht="9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15"/>
      <c r="AD60" s="5"/>
      <c r="AE60" s="5"/>
      <c r="AF60" s="5"/>
      <c r="AG60" s="5"/>
      <c r="AH60" s="5"/>
    </row>
    <row r="61" spans="1:34" ht="9.75" customHeight="1">
      <c r="A61" s="5"/>
      <c r="B61" s="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5"/>
      <c r="X61" s="5"/>
      <c r="Y61" s="5"/>
      <c r="Z61" s="5"/>
      <c r="AA61" s="5"/>
      <c r="AB61" s="5"/>
      <c r="AC61" s="15"/>
      <c r="AD61" s="5"/>
      <c r="AE61" s="5"/>
      <c r="AF61" s="5"/>
      <c r="AG61" s="5"/>
      <c r="AH61" s="5"/>
    </row>
    <row r="62" spans="1:38" ht="9.75" customHeight="1">
      <c r="A62" s="5"/>
      <c r="B62" s="5"/>
      <c r="C62" s="15"/>
      <c r="F62" s="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5"/>
      <c r="Y62" s="5"/>
      <c r="Z62" s="5"/>
      <c r="AA62" s="5"/>
      <c r="AB62" s="1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1:34" ht="9.7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5"/>
      <c r="AE63" s="5"/>
      <c r="AF63" s="5"/>
      <c r="AG63" s="5"/>
      <c r="AH63" s="5"/>
    </row>
    <row r="64" spans="1:34" ht="9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15"/>
      <c r="AD64" s="5"/>
      <c r="AE64" s="5"/>
      <c r="AF64" s="5"/>
      <c r="AG64" s="5"/>
      <c r="AH64" s="5"/>
    </row>
    <row r="65" spans="1:34" ht="9.75" customHeight="1">
      <c r="A65" s="5"/>
      <c r="B65" s="1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15"/>
      <c r="AD65" s="5"/>
      <c r="AE65" s="5"/>
      <c r="AF65" s="5"/>
      <c r="AG65" s="5"/>
      <c r="AH65" s="5"/>
    </row>
    <row r="66" spans="1:34" ht="9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15"/>
      <c r="AD66" s="5"/>
      <c r="AE66" s="5"/>
      <c r="AF66" s="5"/>
      <c r="AG66" s="5"/>
      <c r="AH66" s="5"/>
    </row>
    <row r="67" spans="1:34" ht="9.75" customHeight="1">
      <c r="A67" s="5"/>
      <c r="B67" s="5"/>
      <c r="C67" s="5"/>
      <c r="D67" s="5"/>
      <c r="F67" s="5"/>
      <c r="G67" s="5"/>
      <c r="H67" s="5"/>
      <c r="I67" s="5"/>
      <c r="J67" s="5"/>
      <c r="K67" s="5"/>
      <c r="L67" s="5"/>
      <c r="M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15"/>
      <c r="AD67" s="5"/>
      <c r="AE67" s="5"/>
      <c r="AF67" s="5"/>
      <c r="AG67" s="5"/>
      <c r="AH67" s="5"/>
    </row>
    <row r="68" spans="1:34" ht="9.75" customHeight="1">
      <c r="A68" s="5"/>
      <c r="B68" s="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5"/>
      <c r="W68" s="5"/>
      <c r="X68" s="5"/>
      <c r="Y68" s="5"/>
      <c r="Z68" s="5"/>
      <c r="AA68" s="5"/>
      <c r="AB68" s="15"/>
      <c r="AC68" s="5"/>
      <c r="AD68" s="15"/>
      <c r="AE68" s="5"/>
      <c r="AF68" s="5"/>
      <c r="AG68" s="5"/>
      <c r="AH68" s="5"/>
    </row>
    <row r="69" spans="1:34" ht="9.7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5"/>
      <c r="AD69" s="5"/>
      <c r="AE69" s="5"/>
      <c r="AF69" s="5"/>
      <c r="AG69" s="5"/>
      <c r="AH69" s="5"/>
    </row>
    <row r="70" spans="1:34" ht="9.7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5"/>
      <c r="AE70" s="5"/>
      <c r="AF70" s="5"/>
      <c r="AG70" s="5"/>
      <c r="AH70" s="5"/>
    </row>
    <row r="71" spans="1:34" ht="9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15"/>
      <c r="AD71" s="5"/>
      <c r="AE71" s="5"/>
      <c r="AF71" s="5"/>
      <c r="AG71" s="5"/>
      <c r="AH71" s="5"/>
    </row>
    <row r="72" spans="1:34" ht="9.7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5"/>
      <c r="AD72" s="5"/>
      <c r="AE72" s="5"/>
      <c r="AF72" s="5"/>
      <c r="AG72" s="5"/>
      <c r="AH72" s="5"/>
    </row>
    <row r="73" spans="1:34" ht="9.75" customHeight="1">
      <c r="A73" s="15"/>
      <c r="B73" s="15"/>
      <c r="C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5"/>
      <c r="AD73" s="5"/>
      <c r="AE73" s="5"/>
      <c r="AF73" s="5"/>
      <c r="AG73" s="5"/>
      <c r="AH73" s="5"/>
    </row>
    <row r="74" spans="1:34" ht="9.75" customHeight="1">
      <c r="A74" s="15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7"/>
      <c r="AD74" s="7"/>
      <c r="AE74" s="7"/>
      <c r="AF74" s="7"/>
      <c r="AG74" s="7"/>
      <c r="AH74" s="7"/>
    </row>
    <row r="75" spans="1:34" ht="9.75" customHeight="1">
      <c r="A75" s="6" t="str">
        <f>cosymbol</f>
        <v> NTES</v>
      </c>
      <c r="B75" s="5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16" t="str">
        <f>coname</f>
        <v>Narai  Thermal  Engineering  Services </v>
      </c>
    </row>
    <row r="76" ht="9.75" customHeight="1"/>
    <row r="77" ht="9.75" customHeight="1"/>
    <row r="78" spans="11:21" ht="9.75" customHeight="1"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1:21" ht="9.75" customHeight="1"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1:21" ht="9.75" customHeight="1"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1:21" ht="9.75" customHeight="1"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ht="9.75" customHeight="1"/>
    <row r="83" spans="4:23" ht="9.75" customHeight="1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4:23" ht="9.75" customHeight="1">
      <c r="D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4:23" ht="9.75" customHeight="1">
      <c r="D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4:23" ht="9.75" customHeight="1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19:23" ht="9.75" customHeight="1">
      <c r="S87" s="5"/>
      <c r="T87" s="5"/>
      <c r="U87" s="5"/>
      <c r="V87" s="5"/>
      <c r="W87" s="5"/>
    </row>
    <row r="88" spans="19:23" ht="9.75" customHeight="1">
      <c r="S88" s="5"/>
      <c r="T88" s="5"/>
      <c r="U88" s="5"/>
      <c r="V88" s="5"/>
      <c r="W88" s="5"/>
    </row>
    <row r="89" spans="19:23" ht="9.75" customHeight="1">
      <c r="S89" s="5"/>
      <c r="T89" s="5"/>
      <c r="U89" s="5"/>
      <c r="V89" s="5"/>
      <c r="W89" s="5"/>
    </row>
    <row r="90" spans="19:23" ht="9.75" customHeight="1">
      <c r="S90" s="5"/>
      <c r="T90" s="5"/>
      <c r="U90" s="5"/>
      <c r="V90" s="5"/>
      <c r="W90" s="5"/>
    </row>
    <row r="91" spans="19:23" ht="9.75" customHeight="1">
      <c r="S91" s="5"/>
      <c r="T91" s="5"/>
      <c r="U91" s="5"/>
      <c r="V91" s="5"/>
      <c r="W91" s="5"/>
    </row>
    <row r="92" spans="19:23" ht="9.75" customHeight="1">
      <c r="S92" s="5"/>
      <c r="T92" s="5"/>
      <c r="U92" s="5"/>
      <c r="V92" s="5"/>
      <c r="W92" s="5"/>
    </row>
    <row r="93" spans="19:23" ht="9.75" customHeight="1">
      <c r="S93" s="5"/>
      <c r="T93" s="5"/>
      <c r="U93" s="5"/>
      <c r="V93" s="5"/>
      <c r="W93" s="5"/>
    </row>
    <row r="94" spans="19:23" ht="9.75" customHeight="1">
      <c r="S94" s="5"/>
      <c r="T94" s="5"/>
      <c r="U94" s="5"/>
      <c r="V94" s="5"/>
      <c r="W94" s="5"/>
    </row>
    <row r="95" spans="19:23" ht="9.75" customHeight="1">
      <c r="S95" s="5"/>
      <c r="T95" s="5"/>
      <c r="U95" s="5"/>
      <c r="V95" s="5"/>
      <c r="W95" s="5"/>
    </row>
    <row r="96" spans="4:23" ht="9.75" customHeight="1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4:24" ht="9.75" customHeight="1">
      <c r="D97" s="5"/>
      <c r="T97" s="5"/>
      <c r="U97" s="5"/>
      <c r="V97" s="5"/>
      <c r="W97" s="5"/>
      <c r="X97" s="5"/>
    </row>
    <row r="98" spans="4:24" ht="9.75" customHeight="1">
      <c r="D98" s="5"/>
      <c r="T98" s="5"/>
      <c r="U98" s="5"/>
      <c r="V98" s="5"/>
      <c r="W98" s="5"/>
      <c r="X98" s="5"/>
    </row>
    <row r="99" spans="4:24" ht="9.75" customHeight="1">
      <c r="D99" s="5"/>
      <c r="T99" s="5"/>
      <c r="U99" s="5"/>
      <c r="V99" s="5"/>
      <c r="W99" s="5"/>
      <c r="X99" s="5"/>
    </row>
    <row r="100" spans="4:23" ht="9.75" customHeight="1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4:23" ht="9.75" customHeight="1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4:23" ht="9.75" customHeight="1">
      <c r="D102" s="5"/>
      <c r="S102" s="5"/>
      <c r="T102" s="5"/>
      <c r="U102" s="5"/>
      <c r="V102" s="5"/>
      <c r="W102" s="5"/>
    </row>
    <row r="103" spans="4:23" ht="9.75" customHeight="1">
      <c r="D103" s="5"/>
      <c r="S103" s="5"/>
      <c r="T103" s="5"/>
      <c r="U103" s="5"/>
      <c r="V103" s="5"/>
      <c r="W103" s="5"/>
    </row>
    <row r="104" spans="4:23" ht="9.75" customHeight="1">
      <c r="D104" s="5"/>
      <c r="S104" s="5"/>
      <c r="T104" s="5"/>
      <c r="U104" s="5"/>
      <c r="V104" s="5"/>
      <c r="W104" s="5"/>
    </row>
    <row r="105" spans="4:23" ht="9.75" customHeight="1">
      <c r="D105" s="5"/>
      <c r="S105" s="5"/>
      <c r="T105" s="5"/>
      <c r="U105" s="5"/>
      <c r="V105" s="5"/>
      <c r="W105" s="5"/>
    </row>
    <row r="106" spans="4:23" ht="9.75" customHeight="1">
      <c r="D106" s="5"/>
      <c r="S106" s="5"/>
      <c r="T106" s="5"/>
      <c r="U106" s="5"/>
      <c r="V106" s="5"/>
      <c r="W106" s="5"/>
    </row>
    <row r="107" spans="4:23" ht="9.75" customHeight="1">
      <c r="D107" s="5"/>
      <c r="S107" s="15"/>
      <c r="T107" s="15"/>
      <c r="U107" s="15"/>
      <c r="V107" s="15"/>
      <c r="W107" s="15"/>
    </row>
    <row r="108" spans="4:23" ht="9.75" customHeight="1">
      <c r="D108" s="5"/>
      <c r="S108" s="5"/>
      <c r="T108" s="5"/>
      <c r="U108" s="5"/>
      <c r="V108" s="15"/>
      <c r="W108" s="5"/>
    </row>
    <row r="109" spans="4:23" ht="9.75" customHeight="1">
      <c r="D109" s="5"/>
      <c r="S109" s="5"/>
      <c r="T109" s="5"/>
      <c r="U109" s="5"/>
      <c r="V109" s="5"/>
      <c r="W109" s="5"/>
    </row>
    <row r="110" spans="4:23" ht="9.75" customHeight="1">
      <c r="D110" s="5"/>
      <c r="S110" s="5"/>
      <c r="T110" s="15"/>
      <c r="U110" s="5"/>
      <c r="V110" s="5"/>
      <c r="W110" s="5"/>
    </row>
    <row r="111" spans="4:23" ht="9.75" customHeight="1">
      <c r="D111" s="5"/>
      <c r="S111" s="5"/>
      <c r="T111" s="5"/>
      <c r="U111" s="5"/>
      <c r="V111" s="5"/>
      <c r="W111" s="5"/>
    </row>
    <row r="112" spans="4:23" ht="9.75" customHeight="1">
      <c r="D112" s="5"/>
      <c r="S112" s="5"/>
      <c r="T112" s="5"/>
      <c r="U112" s="5"/>
      <c r="V112" s="5"/>
      <c r="W112" s="5"/>
    </row>
    <row r="113" spans="4:23" ht="9.75" customHeight="1">
      <c r="D113" s="5"/>
      <c r="S113" s="5"/>
      <c r="T113" s="5"/>
      <c r="U113" s="5"/>
      <c r="V113" s="5"/>
      <c r="W113" s="5"/>
    </row>
    <row r="114" spans="4:23" ht="9.75" customHeight="1">
      <c r="D114" s="5"/>
      <c r="S114" s="5"/>
      <c r="T114" s="5"/>
      <c r="U114" s="5"/>
      <c r="V114" s="5"/>
      <c r="W114" s="5"/>
    </row>
    <row r="115" spans="4:23" ht="9.75" customHeight="1">
      <c r="D115" s="5"/>
      <c r="S115" s="5"/>
      <c r="T115" s="5"/>
      <c r="U115" s="5"/>
      <c r="V115" s="5"/>
      <c r="W115" s="5"/>
    </row>
    <row r="116" spans="4:23" ht="9.75" customHeight="1">
      <c r="D116" s="5"/>
      <c r="S116" s="5"/>
      <c r="T116" s="5"/>
      <c r="U116" s="5"/>
      <c r="V116" s="5"/>
      <c r="W116" s="5"/>
    </row>
    <row r="117" spans="4:23" ht="9.75" customHeight="1">
      <c r="D117" s="5"/>
      <c r="E117" s="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</row>
    <row r="118" spans="4:23" ht="9.75" customHeight="1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4:23" ht="9.75" customHeight="1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15"/>
      <c r="R119" s="15"/>
      <c r="S119" s="15"/>
      <c r="T119" s="15"/>
      <c r="U119" s="15"/>
      <c r="V119" s="15"/>
      <c r="W119" s="15"/>
    </row>
    <row r="120" spans="4:23" ht="9.75" customHeight="1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4:23" ht="13.5" customHeight="1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</sheetData>
  <mergeCells count="47">
    <mergeCell ref="O49:O50"/>
    <mergeCell ref="P49:P50"/>
    <mergeCell ref="Q49:Q50"/>
    <mergeCell ref="J49:K49"/>
    <mergeCell ref="F49:F50"/>
    <mergeCell ref="G49:G50"/>
    <mergeCell ref="H49:I50"/>
    <mergeCell ref="N49:N50"/>
    <mergeCell ref="R43:S43"/>
    <mergeCell ref="AC1:AH1"/>
    <mergeCell ref="AC2:AH2"/>
    <mergeCell ref="AE4:AF4"/>
    <mergeCell ref="A2:X4"/>
    <mergeCell ref="AD33:AD34"/>
    <mergeCell ref="X36:X37"/>
    <mergeCell ref="Z36:Z37"/>
    <mergeCell ref="AA36:AB36"/>
    <mergeCell ref="AA37:AC37"/>
    <mergeCell ref="E18:F18"/>
    <mergeCell ref="K14:K15"/>
    <mergeCell ref="M14:M15"/>
    <mergeCell ref="Z21:AA21"/>
    <mergeCell ref="L43:M43"/>
    <mergeCell ref="AE21:AF21"/>
    <mergeCell ref="F43:F44"/>
    <mergeCell ref="G43:G44"/>
    <mergeCell ref="H43:I44"/>
    <mergeCell ref="J43:J44"/>
    <mergeCell ref="K43:K44"/>
    <mergeCell ref="N43:N44"/>
    <mergeCell ref="G35:G36"/>
    <mergeCell ref="Z33:Z34"/>
    <mergeCell ref="W43:W44"/>
    <mergeCell ref="P35:P36"/>
    <mergeCell ref="X33:Y34"/>
    <mergeCell ref="O43:P43"/>
    <mergeCell ref="Q43:Q44"/>
    <mergeCell ref="O44:P44"/>
    <mergeCell ref="T43:T44"/>
    <mergeCell ref="U43:V43"/>
    <mergeCell ref="U44:V44"/>
    <mergeCell ref="X43:Y43"/>
    <mergeCell ref="K12:L12"/>
    <mergeCell ref="AE19:AF19"/>
    <mergeCell ref="Z14:AA14"/>
    <mergeCell ref="Z16:AA16"/>
    <mergeCell ref="O14:O15"/>
  </mergeCells>
  <printOptions/>
  <pageMargins left="0.7874015748031497" right="0" top="0.7874015748031497" bottom="0.3937007874015748" header="0.31496062992125984" footer="0.31496062992125984"/>
  <pageSetup horizontalDpi="1200" verticalDpi="12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AH75"/>
  <sheetViews>
    <sheetView view="pageBreakPreview" zoomScaleSheetLayoutView="100" workbookViewId="0" topLeftCell="A1">
      <selection activeCell="W6" sqref="W6"/>
    </sheetView>
  </sheetViews>
  <sheetFormatPr defaultColWidth="8.88671875" defaultRowHeight="13.5"/>
  <cols>
    <col min="1" max="36" width="2.3359375" style="1" customWidth="1"/>
    <col min="37" max="63" width="3.77734375" style="1" customWidth="1"/>
    <col min="64" max="16384" width="8.88671875" style="1" customWidth="1"/>
  </cols>
  <sheetData>
    <row r="1" spans="1:34" ht="9.75" customHeight="1">
      <c r="A1" s="28"/>
      <c r="B1" s="17" t="str">
        <f>title2&amp;"  :"</f>
        <v>Technical   Material  :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6"/>
      <c r="Y1" s="18" t="s">
        <v>87</v>
      </c>
      <c r="Z1" s="19"/>
      <c r="AA1" s="55"/>
      <c r="AB1" s="19"/>
      <c r="AC1" s="126" t="str">
        <f>docno</f>
        <v>TM - HDF - 100</v>
      </c>
      <c r="AD1" s="120"/>
      <c r="AE1" s="120"/>
      <c r="AF1" s="120"/>
      <c r="AG1" s="120"/>
      <c r="AH1" s="120"/>
    </row>
    <row r="2" spans="1:34" ht="9.75" customHeight="1">
      <c r="A2" s="122" t="str">
        <f>title</f>
        <v>Hydraulic  Fundamentals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3"/>
      <c r="Y2" s="2" t="s">
        <v>88</v>
      </c>
      <c r="Z2" s="3"/>
      <c r="AA2" s="56"/>
      <c r="AB2" s="3"/>
      <c r="AC2" s="127" t="s">
        <v>58</v>
      </c>
      <c r="AD2" s="121"/>
      <c r="AE2" s="121"/>
      <c r="AF2" s="121"/>
      <c r="AG2" s="121"/>
      <c r="AH2" s="121"/>
    </row>
    <row r="3" spans="1:34" ht="9.75" customHeigh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3"/>
      <c r="Y3" s="8" t="s">
        <v>89</v>
      </c>
      <c r="Z3" s="9"/>
      <c r="AA3" s="9"/>
      <c r="AB3" s="9"/>
      <c r="AC3" s="10">
        <v>0</v>
      </c>
      <c r="AD3" s="60">
        <v>1</v>
      </c>
      <c r="AE3" s="60"/>
      <c r="AF3" s="60"/>
      <c r="AG3" s="60"/>
      <c r="AH3" s="61"/>
    </row>
    <row r="4" spans="1:34" ht="9.7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5"/>
      <c r="Y4" s="11" t="s">
        <v>90</v>
      </c>
      <c r="Z4" s="4"/>
      <c r="AA4" s="57"/>
      <c r="AB4" s="4"/>
      <c r="AC4" s="12"/>
      <c r="AD4" s="24">
        <v>5</v>
      </c>
      <c r="AE4" s="128" t="s">
        <v>5</v>
      </c>
      <c r="AF4" s="128"/>
      <c r="AG4" s="65">
        <f>sheetqty</f>
        <v>6</v>
      </c>
      <c r="AH4" s="13"/>
    </row>
    <row r="5" spans="1:34" ht="9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4"/>
      <c r="W5" s="14"/>
      <c r="X5" s="14"/>
      <c r="Y5" s="15"/>
      <c r="Z5" s="15"/>
      <c r="AA5" s="15"/>
      <c r="AB5" s="15"/>
      <c r="AC5" s="20"/>
      <c r="AD5" s="20"/>
      <c r="AE5" s="20"/>
      <c r="AF5" s="20"/>
      <c r="AG5" s="5"/>
      <c r="AH5" s="5"/>
    </row>
    <row r="6" spans="1:34" ht="9.7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4"/>
      <c r="W6" s="14"/>
      <c r="X6" s="14"/>
      <c r="Y6" s="15"/>
      <c r="Z6" s="15"/>
      <c r="AA6" s="15"/>
      <c r="AB6" s="15"/>
      <c r="AC6" s="15"/>
      <c r="AD6" s="5"/>
      <c r="AE6" s="5"/>
      <c r="AF6" s="5"/>
      <c r="AG6" s="5"/>
      <c r="AH6" s="5"/>
    </row>
    <row r="7" spans="1:34" ht="9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15"/>
      <c r="AD7" s="5"/>
      <c r="AE7" s="5"/>
      <c r="AF7" s="5"/>
      <c r="AG7" s="5"/>
      <c r="AH7" s="5"/>
    </row>
    <row r="8" spans="1:34" ht="9.75" customHeight="1">
      <c r="A8" s="5"/>
      <c r="B8" s="5"/>
      <c r="C8" s="27" t="s">
        <v>190</v>
      </c>
      <c r="D8" s="23" t="s">
        <v>198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15"/>
      <c r="AD8" s="5"/>
      <c r="AE8" s="5"/>
      <c r="AF8" s="5"/>
      <c r="AG8" s="5"/>
      <c r="AH8" s="5"/>
    </row>
    <row r="9" spans="1:34" ht="9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15"/>
      <c r="AD9" s="5"/>
      <c r="AE9" s="5"/>
      <c r="AF9" s="5"/>
      <c r="AG9" s="5"/>
      <c r="AH9" s="5"/>
    </row>
    <row r="10" spans="1:34" ht="9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15"/>
      <c r="AD10" s="5"/>
      <c r="AE10" s="5"/>
      <c r="AF10" s="5"/>
      <c r="AG10" s="5"/>
      <c r="AH10" s="5"/>
    </row>
    <row r="11" spans="1:34" ht="9.75" customHeight="1">
      <c r="A11" s="15"/>
      <c r="B11" s="15"/>
      <c r="C11" s="5"/>
      <c r="D11" s="34" t="s">
        <v>263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5"/>
      <c r="AE11" s="5"/>
      <c r="AF11" s="5"/>
      <c r="AG11" s="5"/>
      <c r="AH11" s="5"/>
    </row>
    <row r="12" spans="1:34" ht="9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15"/>
      <c r="AD12" s="5"/>
      <c r="AE12" s="5"/>
      <c r="AF12" s="5"/>
      <c r="AG12" s="5"/>
      <c r="AH12" s="5"/>
    </row>
    <row r="13" spans="1:34" ht="9.75" customHeight="1">
      <c r="A13" s="15"/>
      <c r="B13" s="1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5"/>
      <c r="AD13" s="5"/>
      <c r="AE13" s="5"/>
      <c r="AF13" s="5"/>
      <c r="AG13" s="5"/>
      <c r="AH13" s="5"/>
    </row>
    <row r="14" spans="1:34" ht="9.75" customHeight="1">
      <c r="A14" s="15"/>
      <c r="B14" s="1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5"/>
      <c r="AD14" s="5"/>
      <c r="AE14" s="5"/>
      <c r="AF14" s="5"/>
      <c r="AG14" s="5"/>
      <c r="AH14" s="5"/>
    </row>
    <row r="15" spans="1:34" ht="9.7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15"/>
      <c r="AD15" s="5"/>
      <c r="AE15" s="5"/>
      <c r="AF15" s="5"/>
      <c r="AG15" s="5"/>
      <c r="AH15" s="5"/>
    </row>
    <row r="16" spans="1:34" ht="9.7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15"/>
      <c r="AD16" s="5"/>
      <c r="AE16" s="5"/>
      <c r="AF16" s="5"/>
      <c r="AG16" s="5"/>
      <c r="AH16" s="5"/>
    </row>
    <row r="17" spans="1:34" ht="9.75" customHeight="1">
      <c r="A17" s="15"/>
      <c r="B17" s="1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5"/>
      <c r="AE17" s="5"/>
      <c r="AF17" s="5"/>
      <c r="AG17" s="5"/>
      <c r="AH17" s="5"/>
    </row>
    <row r="18" spans="1:34" ht="9.7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15"/>
      <c r="AD18" s="5"/>
      <c r="AE18" s="5"/>
      <c r="AF18" s="5"/>
      <c r="AG18" s="5"/>
      <c r="AH18" s="5"/>
    </row>
    <row r="19" spans="1:34" ht="9.75" customHeight="1">
      <c r="A19" s="15"/>
      <c r="B19" s="1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5"/>
      <c r="AD19" s="5"/>
      <c r="AE19" s="5"/>
      <c r="AF19" s="5"/>
      <c r="AG19" s="5"/>
      <c r="AH19" s="5"/>
    </row>
    <row r="20" spans="1:34" ht="9.7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15"/>
      <c r="AD20" s="5"/>
      <c r="AE20" s="5"/>
      <c r="AF20" s="5"/>
      <c r="AG20" s="5"/>
      <c r="AH20" s="5"/>
    </row>
    <row r="21" spans="1:34" ht="9.75" customHeight="1">
      <c r="A21" s="15"/>
      <c r="B21" s="1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5"/>
      <c r="AD21" s="5"/>
      <c r="AE21" s="5"/>
      <c r="AF21" s="5"/>
      <c r="AG21" s="5"/>
      <c r="AH21" s="5"/>
    </row>
    <row r="22" spans="1:34" ht="9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15"/>
      <c r="AD22" s="5"/>
      <c r="AE22" s="5"/>
      <c r="AF22" s="5"/>
      <c r="AG22" s="5"/>
      <c r="AH22" s="5"/>
    </row>
    <row r="23" spans="1:34" ht="9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15"/>
      <c r="AD23" s="5"/>
      <c r="AE23" s="5"/>
      <c r="AF23" s="5"/>
      <c r="AG23" s="5"/>
      <c r="AH23" s="5"/>
    </row>
    <row r="24" spans="1:34" ht="9.75" customHeight="1">
      <c r="A24" s="15"/>
      <c r="B24" s="1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5"/>
      <c r="AE24" s="5"/>
      <c r="AF24" s="5"/>
      <c r="AG24" s="5"/>
      <c r="AH24" s="5"/>
    </row>
    <row r="25" spans="1:34" ht="9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15"/>
      <c r="AD25" s="5"/>
      <c r="AE25" s="5"/>
      <c r="AF25" s="5"/>
      <c r="AG25" s="5"/>
      <c r="AH25" s="5"/>
    </row>
    <row r="26" spans="1:34" ht="9.75" customHeight="1">
      <c r="A26" s="15"/>
      <c r="B26" s="1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5"/>
      <c r="AD26" s="5"/>
      <c r="AE26" s="5"/>
      <c r="AF26" s="5"/>
      <c r="AG26" s="5"/>
      <c r="AH26" s="5"/>
    </row>
    <row r="27" spans="1:34" ht="9.75" customHeight="1">
      <c r="A27" s="15"/>
      <c r="B27" s="1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5"/>
      <c r="AD27" s="5"/>
      <c r="AE27" s="5"/>
      <c r="AF27" s="5"/>
      <c r="AG27" s="5"/>
      <c r="AH27" s="5"/>
    </row>
    <row r="28" spans="1:34" ht="9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15"/>
      <c r="AD28" s="5"/>
      <c r="AE28" s="5"/>
      <c r="AF28" s="5"/>
      <c r="AG28" s="5"/>
      <c r="AH28" s="5"/>
    </row>
    <row r="29" spans="1:34" ht="9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15"/>
      <c r="AD29" s="5"/>
      <c r="AE29" s="5"/>
      <c r="AF29" s="5"/>
      <c r="AG29" s="5"/>
      <c r="AH29" s="5"/>
    </row>
    <row r="30" spans="1:34" ht="9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15"/>
      <c r="AD30" s="5"/>
      <c r="AE30" s="5"/>
      <c r="AF30" s="5"/>
      <c r="AG30" s="5"/>
      <c r="AH30" s="5"/>
    </row>
    <row r="31" spans="1:34" ht="9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15"/>
      <c r="AD31" s="5"/>
      <c r="AE31" s="5"/>
      <c r="AF31" s="5"/>
      <c r="AG31" s="5"/>
      <c r="AH31" s="5"/>
    </row>
    <row r="32" spans="1:34" ht="9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15"/>
      <c r="AD32" s="5"/>
      <c r="AE32" s="5"/>
      <c r="AF32" s="5"/>
      <c r="AG32" s="5"/>
      <c r="AH32" s="5"/>
    </row>
    <row r="33" spans="1:34" ht="9.75" customHeight="1">
      <c r="A33" s="15"/>
      <c r="B33" s="1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5"/>
      <c r="AE33" s="5"/>
      <c r="AF33" s="5"/>
      <c r="AG33" s="5"/>
      <c r="AH33" s="5"/>
    </row>
    <row r="34" spans="1:34" ht="9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15"/>
      <c r="AD34" s="5"/>
      <c r="AE34" s="5"/>
      <c r="AF34" s="5"/>
      <c r="AG34" s="5"/>
      <c r="AH34" s="5"/>
    </row>
    <row r="35" spans="1:34" ht="9.75" customHeight="1">
      <c r="A35" s="15"/>
      <c r="B35" s="1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5"/>
      <c r="AD35" s="5"/>
      <c r="AE35" s="5"/>
      <c r="AF35" s="5"/>
      <c r="AG35" s="5"/>
      <c r="AH35" s="5"/>
    </row>
    <row r="36" spans="1:34" ht="9.7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5"/>
      <c r="AD36" s="5"/>
      <c r="AE36" s="5"/>
      <c r="AF36" s="5"/>
      <c r="AG36" s="5"/>
      <c r="AH36" s="5"/>
    </row>
    <row r="37" spans="1:34" ht="9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15"/>
      <c r="AD37" s="5"/>
      <c r="AE37" s="5"/>
      <c r="AF37" s="5"/>
      <c r="AG37" s="5"/>
      <c r="AH37" s="5"/>
    </row>
    <row r="38" spans="1:34" ht="9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15"/>
      <c r="AD38" s="5"/>
      <c r="AE38" s="5"/>
      <c r="AF38" s="5"/>
      <c r="AG38" s="5"/>
      <c r="AH38" s="5"/>
    </row>
    <row r="39" spans="1:3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15"/>
      <c r="AD39" s="5"/>
      <c r="AE39" s="5"/>
      <c r="AF39" s="5"/>
      <c r="AG39" s="5"/>
      <c r="AH39" s="5"/>
    </row>
    <row r="40" spans="1:34" ht="9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15"/>
      <c r="AD40" s="5"/>
      <c r="AE40" s="5"/>
      <c r="AF40" s="5"/>
      <c r="AG40" s="5"/>
      <c r="AH40" s="5"/>
    </row>
    <row r="41" spans="1:34" ht="9.7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5"/>
      <c r="AE41" s="5"/>
      <c r="AF41" s="5"/>
      <c r="AG41" s="5"/>
      <c r="AH41" s="5"/>
    </row>
    <row r="42" spans="1:34" ht="9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15"/>
      <c r="AD42" s="5"/>
      <c r="AE42" s="5"/>
      <c r="AF42" s="5"/>
      <c r="AG42" s="5"/>
      <c r="AH42" s="5"/>
    </row>
    <row r="43" spans="1:34" ht="9.7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5"/>
      <c r="AD43" s="5"/>
      <c r="AE43" s="5"/>
      <c r="AF43" s="5"/>
      <c r="AG43" s="5"/>
      <c r="AH43" s="5"/>
    </row>
    <row r="44" spans="1:34" ht="9.7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5"/>
      <c r="AD44" s="5"/>
      <c r="AE44" s="5"/>
      <c r="AF44" s="5"/>
      <c r="AG44" s="5"/>
      <c r="AH44" s="5"/>
    </row>
    <row r="45" spans="1:34" ht="9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15"/>
      <c r="AD45" s="5"/>
      <c r="AE45" s="5"/>
      <c r="AF45" s="5"/>
      <c r="AG45" s="5"/>
      <c r="AH45" s="5"/>
    </row>
    <row r="46" spans="1:34" ht="9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15"/>
      <c r="AD46" s="5"/>
      <c r="AE46" s="5"/>
      <c r="AF46" s="5"/>
      <c r="AG46" s="5"/>
      <c r="AH46" s="5"/>
    </row>
    <row r="47" spans="1:34" ht="9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15"/>
      <c r="AD47" s="5"/>
      <c r="AE47" s="5"/>
      <c r="AF47" s="5"/>
      <c r="AG47" s="5"/>
      <c r="AH47" s="5"/>
    </row>
    <row r="48" spans="1:34" ht="9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15"/>
      <c r="AD48" s="5"/>
      <c r="AE48" s="5"/>
      <c r="AF48" s="5"/>
      <c r="AG48" s="5"/>
      <c r="AH48" s="5"/>
    </row>
    <row r="49" spans="1:34" ht="9.7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5"/>
      <c r="AE49" s="5"/>
      <c r="AF49" s="5"/>
      <c r="AG49" s="5"/>
      <c r="AH49" s="5"/>
    </row>
    <row r="50" spans="1:34" ht="9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15"/>
      <c r="AD50" s="5"/>
      <c r="AE50" s="5"/>
      <c r="AF50" s="5"/>
      <c r="AG50" s="5"/>
      <c r="AH50" s="5"/>
    </row>
    <row r="51" spans="1:34" ht="9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15"/>
      <c r="AD51" s="5"/>
      <c r="AE51" s="5"/>
      <c r="AF51" s="5"/>
      <c r="AG51" s="5"/>
      <c r="AH51" s="5"/>
    </row>
    <row r="52" spans="1:34" ht="9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15"/>
      <c r="AD52" s="5"/>
      <c r="AE52" s="5"/>
      <c r="AF52" s="5"/>
      <c r="AG52" s="5"/>
      <c r="AH52" s="5"/>
    </row>
    <row r="53" spans="1:34" ht="9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15"/>
      <c r="AD53" s="5"/>
      <c r="AE53" s="5"/>
      <c r="AF53" s="5"/>
      <c r="AG53" s="5"/>
      <c r="AH53" s="5"/>
    </row>
    <row r="54" spans="1:34" ht="9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15"/>
      <c r="AD54" s="5"/>
      <c r="AE54" s="5"/>
      <c r="AF54" s="5"/>
      <c r="AG54" s="5"/>
      <c r="AH54" s="5"/>
    </row>
    <row r="55" spans="1:34" ht="9.7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5"/>
      <c r="AD55" s="5"/>
      <c r="AE55" s="5"/>
      <c r="AF55" s="5"/>
      <c r="AG55" s="5"/>
      <c r="AH55" s="5"/>
    </row>
    <row r="56" spans="1:34" ht="9.7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5"/>
      <c r="AD56" s="5"/>
      <c r="AE56" s="5"/>
      <c r="AF56" s="5"/>
      <c r="AG56" s="5"/>
      <c r="AH56" s="5"/>
    </row>
    <row r="57" spans="1:34" ht="9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15"/>
      <c r="AD57" s="5"/>
      <c r="AE57" s="5"/>
      <c r="AF57" s="5"/>
      <c r="AG57" s="5"/>
      <c r="AH57" s="5"/>
    </row>
    <row r="58" spans="1:34" ht="9.7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5"/>
      <c r="AD58" s="5"/>
      <c r="AE58" s="5"/>
      <c r="AF58" s="5"/>
      <c r="AG58" s="5"/>
      <c r="AH58" s="5"/>
    </row>
    <row r="59" spans="1:34" ht="9.7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5"/>
      <c r="AD59" s="5"/>
      <c r="AE59" s="5"/>
      <c r="AF59" s="5"/>
      <c r="AG59" s="5"/>
      <c r="AH59" s="5"/>
    </row>
    <row r="60" spans="1:34" ht="9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15"/>
      <c r="AD60" s="5"/>
      <c r="AE60" s="5"/>
      <c r="AF60" s="5"/>
      <c r="AG60" s="5"/>
      <c r="AH60" s="5"/>
    </row>
    <row r="61" spans="1:34" ht="9.7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5"/>
      <c r="AE61" s="5"/>
      <c r="AF61" s="5"/>
      <c r="AG61" s="5"/>
      <c r="AH61" s="5"/>
    </row>
    <row r="62" spans="1:34" ht="9.75" customHeight="1">
      <c r="A62" s="5"/>
      <c r="B62" s="1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15"/>
      <c r="AD62" s="5"/>
      <c r="AE62" s="5"/>
      <c r="AF62" s="5"/>
      <c r="AG62" s="5"/>
      <c r="AH62" s="5"/>
    </row>
    <row r="63" spans="1:34" ht="9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15"/>
      <c r="AD63" s="5"/>
      <c r="AE63" s="5"/>
      <c r="AF63" s="5"/>
      <c r="AG63" s="5"/>
      <c r="AH63" s="5"/>
    </row>
    <row r="64" spans="1:34" ht="9.7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5"/>
      <c r="AE64" s="5"/>
      <c r="AF64" s="5"/>
      <c r="AG64" s="5"/>
      <c r="AH64" s="5"/>
    </row>
    <row r="65" spans="1:34" ht="9.7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5"/>
      <c r="AE65" s="5"/>
      <c r="AF65" s="5"/>
      <c r="AG65" s="5"/>
      <c r="AH65" s="5"/>
    </row>
    <row r="66" spans="1:34" ht="9.7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5"/>
      <c r="AE66" s="5"/>
      <c r="AF66" s="5"/>
      <c r="AG66" s="5"/>
      <c r="AH66" s="5"/>
    </row>
    <row r="67" spans="1:34" ht="9.7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5"/>
      <c r="AE67" s="5"/>
      <c r="AF67" s="5"/>
      <c r="AG67" s="5"/>
      <c r="AH67" s="5"/>
    </row>
    <row r="68" spans="1:34" ht="9.75" customHeight="1">
      <c r="A68" s="5"/>
      <c r="B68" s="1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15"/>
      <c r="AD68" s="5"/>
      <c r="AE68" s="5"/>
      <c r="AF68" s="5"/>
      <c r="AG68" s="5"/>
      <c r="AH68" s="5"/>
    </row>
    <row r="69" spans="1:34" ht="9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15"/>
      <c r="AD69" s="5"/>
      <c r="AE69" s="5"/>
      <c r="AF69" s="5"/>
      <c r="AG69" s="5"/>
      <c r="AH69" s="5"/>
    </row>
    <row r="70" spans="1:34" ht="9.7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5"/>
      <c r="AE70" s="5"/>
      <c r="AF70" s="5"/>
      <c r="AG70" s="5"/>
      <c r="AH70" s="5"/>
    </row>
    <row r="71" spans="1:34" ht="9.7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5"/>
      <c r="AE71" s="5"/>
      <c r="AF71" s="5"/>
      <c r="AG71" s="5"/>
      <c r="AH71" s="5"/>
    </row>
    <row r="72" spans="1:34" ht="9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15"/>
      <c r="AD72" s="5"/>
      <c r="AE72" s="5"/>
      <c r="AF72" s="5"/>
      <c r="AG72" s="5"/>
      <c r="AH72" s="5"/>
    </row>
    <row r="73" spans="1:34" ht="9.7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5"/>
      <c r="AD73" s="5"/>
      <c r="AE73" s="5"/>
      <c r="AF73" s="5"/>
      <c r="AG73" s="5"/>
      <c r="AH73" s="5"/>
    </row>
    <row r="74" spans="1:34" ht="9.75" customHeight="1">
      <c r="A74" s="15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7"/>
      <c r="AD74" s="7"/>
      <c r="AE74" s="7"/>
      <c r="AF74" s="7"/>
      <c r="AG74" s="7"/>
      <c r="AH74" s="7"/>
    </row>
    <row r="75" spans="1:34" ht="9.75" customHeight="1">
      <c r="A75" s="6" t="str">
        <f>cosymbol</f>
        <v> NTES</v>
      </c>
      <c r="B75" s="5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16" t="str">
        <f>coname</f>
        <v>Narai  Thermal  Engineering  Services </v>
      </c>
    </row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</sheetData>
  <mergeCells count="4">
    <mergeCell ref="AC1:AH1"/>
    <mergeCell ref="AC2:AH2"/>
    <mergeCell ref="AE4:AF4"/>
    <mergeCell ref="A2:X4"/>
  </mergeCells>
  <printOptions/>
  <pageMargins left="0.7874015748031497" right="0" top="0.7874015748031497" bottom="0.3937007874015748" header="0.31496062992125984" footer="0.31496062992125984"/>
  <pageSetup horizontalDpi="1200" verticalDpi="12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AH75"/>
  <sheetViews>
    <sheetView view="pageBreakPreview" zoomScaleSheetLayoutView="100" workbookViewId="0" topLeftCell="A1">
      <selection activeCell="W6" sqref="W6"/>
    </sheetView>
  </sheetViews>
  <sheetFormatPr defaultColWidth="8.88671875" defaultRowHeight="13.5"/>
  <cols>
    <col min="1" max="36" width="2.3359375" style="1" customWidth="1"/>
    <col min="37" max="63" width="3.77734375" style="1" customWidth="1"/>
    <col min="64" max="16384" width="8.88671875" style="1" customWidth="1"/>
  </cols>
  <sheetData>
    <row r="1" spans="1:34" ht="9.75" customHeight="1">
      <c r="A1" s="28"/>
      <c r="B1" s="17" t="str">
        <f>title2&amp;"  :"</f>
        <v>Technical   Material  :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6"/>
      <c r="Y1" s="18" t="s">
        <v>192</v>
      </c>
      <c r="Z1" s="19"/>
      <c r="AA1" s="55"/>
      <c r="AB1" s="19"/>
      <c r="AC1" s="126" t="str">
        <f>docno</f>
        <v>TM - HDF - 100</v>
      </c>
      <c r="AD1" s="120"/>
      <c r="AE1" s="120"/>
      <c r="AF1" s="120"/>
      <c r="AG1" s="120"/>
      <c r="AH1" s="120"/>
    </row>
    <row r="2" spans="1:34" ht="9.75" customHeight="1">
      <c r="A2" s="122" t="str">
        <f>title</f>
        <v>Hydraulic  Fundamentals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3"/>
      <c r="Y2" s="2" t="s">
        <v>193</v>
      </c>
      <c r="Z2" s="3"/>
      <c r="AA2" s="56"/>
      <c r="AB2" s="3"/>
      <c r="AC2" s="127" t="s">
        <v>58</v>
      </c>
      <c r="AD2" s="121"/>
      <c r="AE2" s="121"/>
      <c r="AF2" s="121"/>
      <c r="AG2" s="121"/>
      <c r="AH2" s="121"/>
    </row>
    <row r="3" spans="1:34" ht="9.75" customHeigh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3"/>
      <c r="Y3" s="8" t="s">
        <v>194</v>
      </c>
      <c r="Z3" s="9"/>
      <c r="AA3" s="9"/>
      <c r="AB3" s="9"/>
      <c r="AC3" s="10">
        <v>0</v>
      </c>
      <c r="AD3" s="60">
        <v>1</v>
      </c>
      <c r="AE3" s="60"/>
      <c r="AF3" s="60"/>
      <c r="AG3" s="60"/>
      <c r="AH3" s="61"/>
    </row>
    <row r="4" spans="1:34" ht="9.7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5"/>
      <c r="Y4" s="11" t="s">
        <v>195</v>
      </c>
      <c r="Z4" s="4"/>
      <c r="AA4" s="57"/>
      <c r="AB4" s="4"/>
      <c r="AC4" s="12"/>
      <c r="AD4" s="24">
        <v>6</v>
      </c>
      <c r="AE4" s="128" t="s">
        <v>196</v>
      </c>
      <c r="AF4" s="128"/>
      <c r="AG4" s="65">
        <f>sheetqty</f>
        <v>6</v>
      </c>
      <c r="AH4" s="13"/>
    </row>
    <row r="5" spans="1:34" ht="9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4"/>
      <c r="W5" s="14"/>
      <c r="X5" s="14"/>
      <c r="Y5" s="15"/>
      <c r="Z5" s="15"/>
      <c r="AA5" s="15"/>
      <c r="AB5" s="15"/>
      <c r="AC5" s="20"/>
      <c r="AD5" s="20"/>
      <c r="AE5" s="20"/>
      <c r="AF5" s="20"/>
      <c r="AG5" s="5"/>
      <c r="AH5" s="5"/>
    </row>
    <row r="6" spans="1:34" ht="9.7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4"/>
      <c r="W6" s="14"/>
      <c r="X6" s="14"/>
      <c r="Y6" s="15"/>
      <c r="Z6" s="15"/>
      <c r="AA6" s="15"/>
      <c r="AB6" s="15"/>
      <c r="AC6" s="15"/>
      <c r="AD6" s="5"/>
      <c r="AE6" s="5"/>
      <c r="AF6" s="5"/>
      <c r="AG6" s="5"/>
      <c r="AH6" s="5"/>
    </row>
    <row r="7" spans="1:34" ht="9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15"/>
      <c r="AD7" s="5"/>
      <c r="AE7" s="5"/>
      <c r="AF7" s="5"/>
      <c r="AG7" s="5"/>
      <c r="AH7" s="5"/>
    </row>
    <row r="8" spans="1:34" ht="9.75" customHeight="1">
      <c r="A8" s="5"/>
      <c r="B8" s="5"/>
      <c r="C8" s="27" t="s">
        <v>191</v>
      </c>
      <c r="D8" s="23" t="s">
        <v>197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15"/>
      <c r="AD8" s="5"/>
      <c r="AE8" s="5"/>
      <c r="AF8" s="5"/>
      <c r="AG8" s="5"/>
      <c r="AH8" s="5"/>
    </row>
    <row r="9" spans="1:34" ht="9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15"/>
      <c r="AD9" s="5"/>
      <c r="AE9" s="5"/>
      <c r="AF9" s="5"/>
      <c r="AG9" s="5"/>
      <c r="AH9" s="5"/>
    </row>
    <row r="10" spans="1:34" ht="9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15"/>
      <c r="AD10" s="5"/>
      <c r="AE10" s="5"/>
      <c r="AF10" s="5"/>
      <c r="AG10" s="5"/>
      <c r="AH10" s="5"/>
    </row>
    <row r="11" spans="1:34" ht="9.75" customHeight="1">
      <c r="A11" s="15"/>
      <c r="B11" s="15"/>
      <c r="C11" s="5"/>
      <c r="D11" s="73" t="s">
        <v>213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5"/>
      <c r="AE11" s="5"/>
      <c r="AF11" s="5"/>
      <c r="AG11" s="5"/>
      <c r="AH11" s="5"/>
    </row>
    <row r="12" spans="1:34" ht="9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15"/>
      <c r="AD12" s="5"/>
      <c r="AE12" s="5"/>
      <c r="AF12" s="5"/>
      <c r="AG12" s="5"/>
      <c r="AH12" s="5"/>
    </row>
    <row r="13" spans="1:34" ht="9.75" customHeight="1">
      <c r="A13" s="15"/>
      <c r="B13" s="15"/>
      <c r="C13" s="5"/>
      <c r="D13" s="5"/>
      <c r="E13" s="34" t="s">
        <v>216</v>
      </c>
      <c r="F13" s="5"/>
      <c r="G13" s="5" t="s">
        <v>199</v>
      </c>
      <c r="H13" s="32" t="s">
        <v>201</v>
      </c>
      <c r="I13" s="5" t="s">
        <v>200</v>
      </c>
      <c r="J13" s="20">
        <v>2</v>
      </c>
      <c r="K13" s="32" t="s">
        <v>202</v>
      </c>
      <c r="L13" s="5" t="s">
        <v>203</v>
      </c>
      <c r="M13" s="5"/>
      <c r="N13" s="5"/>
      <c r="O13" s="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5"/>
      <c r="AD13" s="5"/>
      <c r="AE13" s="5"/>
      <c r="AF13" s="5"/>
      <c r="AG13" s="5"/>
      <c r="AH13" s="5"/>
    </row>
    <row r="14" spans="1:34" ht="9.75" customHeight="1">
      <c r="A14" s="15"/>
      <c r="B14" s="1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5"/>
      <c r="AD14" s="5"/>
      <c r="AE14" s="5"/>
      <c r="AF14" s="5"/>
      <c r="AG14" s="5"/>
      <c r="AH14" s="5"/>
    </row>
    <row r="15" spans="1:34" ht="9.75" customHeight="1">
      <c r="A15" s="5"/>
      <c r="B15" s="5"/>
      <c r="C15" s="5"/>
      <c r="D15" s="5"/>
      <c r="E15" s="5"/>
      <c r="F15" s="5"/>
      <c r="G15" s="5" t="s">
        <v>70</v>
      </c>
      <c r="H15" s="5"/>
      <c r="I15" s="5"/>
      <c r="J15" s="161" t="str">
        <f>H13</f>
        <v>Φ</v>
      </c>
      <c r="K15" s="159" t="s">
        <v>205</v>
      </c>
      <c r="L15" s="135" t="s">
        <v>206</v>
      </c>
      <c r="M15" s="135">
        <v>1</v>
      </c>
      <c r="N15" s="135" t="s">
        <v>207</v>
      </c>
      <c r="O15" s="32">
        <v>21</v>
      </c>
      <c r="P15" s="135" t="s">
        <v>207</v>
      </c>
      <c r="Q15" s="135" t="s">
        <v>208</v>
      </c>
      <c r="R15" s="32">
        <v>1</v>
      </c>
      <c r="S15" s="135" t="s">
        <v>209</v>
      </c>
      <c r="T15" s="20">
        <v>2</v>
      </c>
      <c r="U15" s="135" t="s">
        <v>210</v>
      </c>
      <c r="V15" s="162">
        <v>0.5</v>
      </c>
      <c r="W15" s="162"/>
      <c r="X15" s="5"/>
      <c r="Y15" s="5"/>
      <c r="Z15" s="5"/>
      <c r="AA15" s="5"/>
      <c r="AB15" s="5"/>
      <c r="AC15" s="15"/>
      <c r="AD15" s="5"/>
      <c r="AE15" s="5"/>
      <c r="AF15" s="5"/>
      <c r="AG15" s="5"/>
      <c r="AH15" s="5"/>
    </row>
    <row r="16" spans="1:34" ht="9.75" customHeight="1">
      <c r="A16" s="5"/>
      <c r="B16" s="5"/>
      <c r="C16" s="5"/>
      <c r="D16" s="5"/>
      <c r="E16" s="5"/>
      <c r="F16" s="5"/>
      <c r="G16" s="5"/>
      <c r="H16" s="5"/>
      <c r="I16" s="5"/>
      <c r="J16" s="161"/>
      <c r="K16" s="159"/>
      <c r="L16" s="135"/>
      <c r="M16" s="135"/>
      <c r="N16" s="135"/>
      <c r="O16" s="69" t="s">
        <v>211</v>
      </c>
      <c r="P16" s="135"/>
      <c r="Q16" s="135"/>
      <c r="R16" s="69" t="str">
        <f>O16</f>
        <v>X</v>
      </c>
      <c r="S16" s="135"/>
      <c r="T16" s="5"/>
      <c r="U16" s="135"/>
      <c r="X16" s="5"/>
      <c r="Y16" s="5"/>
      <c r="Z16" s="5"/>
      <c r="AA16" s="5"/>
      <c r="AB16" s="5"/>
      <c r="AC16" s="15"/>
      <c r="AD16" s="5"/>
      <c r="AE16" s="5"/>
      <c r="AF16" s="5"/>
      <c r="AG16" s="5"/>
      <c r="AH16" s="5"/>
    </row>
    <row r="17" spans="1:34" ht="9.7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 t="s">
        <v>70</v>
      </c>
      <c r="L17" s="5"/>
      <c r="M17" s="5"/>
      <c r="N17" s="34" t="str">
        <f>O16</f>
        <v>X</v>
      </c>
      <c r="O17" s="5"/>
      <c r="P17" s="5" t="s">
        <v>212</v>
      </c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15"/>
      <c r="AD17" s="5"/>
      <c r="AE17" s="5"/>
      <c r="AF17" s="5"/>
      <c r="AG17" s="5"/>
      <c r="AH17" s="5"/>
    </row>
    <row r="18" spans="1:34" ht="9.75" customHeight="1">
      <c r="A18" s="15"/>
      <c r="B18" s="1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5"/>
      <c r="AD18" s="5"/>
      <c r="AE18" s="5"/>
      <c r="AF18" s="5"/>
      <c r="AG18" s="5"/>
      <c r="AH18" s="5"/>
    </row>
    <row r="19" spans="1:34" ht="9.75" customHeight="1">
      <c r="A19" s="5"/>
      <c r="B19" s="5"/>
      <c r="C19" s="5"/>
      <c r="D19" s="5"/>
      <c r="E19" s="5"/>
      <c r="F19" s="5"/>
      <c r="G19" s="5"/>
      <c r="H19" s="5"/>
      <c r="I19" s="5"/>
      <c r="J19" s="34" t="str">
        <f>L13</f>
        <v>ΔPfl</v>
      </c>
      <c r="K19" s="5"/>
      <c r="L19" s="5" t="s">
        <v>214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15"/>
      <c r="AD19" s="5"/>
      <c r="AE19" s="5"/>
      <c r="AF19" s="5"/>
      <c r="AG19" s="5"/>
      <c r="AH19" s="5"/>
    </row>
    <row r="20" spans="1:34" ht="9.75" customHeight="1">
      <c r="A20" s="15"/>
      <c r="B20" s="1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5"/>
      <c r="AD20" s="5"/>
      <c r="AE20" s="5"/>
      <c r="AF20" s="5"/>
      <c r="AG20" s="5"/>
      <c r="AH20" s="5"/>
    </row>
    <row r="21" spans="1:34" ht="9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15"/>
      <c r="AD21" s="5"/>
      <c r="AE21" s="5"/>
      <c r="AF21" s="5"/>
      <c r="AG21" s="5"/>
      <c r="AH21" s="5"/>
    </row>
    <row r="22" spans="1:34" ht="9.75" customHeight="1">
      <c r="A22" s="5"/>
      <c r="B22" s="5"/>
      <c r="C22" s="5"/>
      <c r="D22" s="73" t="s">
        <v>215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15"/>
      <c r="AD22" s="5"/>
      <c r="AE22" s="5"/>
      <c r="AF22" s="5"/>
      <c r="AG22" s="5"/>
      <c r="AH22" s="5"/>
    </row>
    <row r="23" spans="1:34" ht="9.75" customHeight="1">
      <c r="A23" s="15"/>
      <c r="B23" s="1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5"/>
      <c r="AE23" s="5"/>
      <c r="AF23" s="5"/>
      <c r="AG23" s="5"/>
      <c r="AH23" s="5"/>
    </row>
    <row r="24" spans="1:34" ht="9.75" customHeight="1">
      <c r="A24" s="5"/>
      <c r="B24" s="5"/>
      <c r="C24" s="5"/>
      <c r="D24" s="5"/>
      <c r="E24" s="161" t="s">
        <v>217</v>
      </c>
      <c r="F24" s="161"/>
      <c r="G24" s="159" t="s">
        <v>199</v>
      </c>
      <c r="H24" s="135" t="s">
        <v>218</v>
      </c>
      <c r="I24" s="71">
        <v>1</v>
      </c>
      <c r="J24" s="135" t="s">
        <v>220</v>
      </c>
      <c r="K24" s="32" t="s">
        <v>221</v>
      </c>
      <c r="L24" s="32" t="s">
        <v>200</v>
      </c>
      <c r="M24" s="20">
        <v>2</v>
      </c>
      <c r="N24" s="135" t="s">
        <v>224</v>
      </c>
      <c r="O24" s="32" t="s">
        <v>225</v>
      </c>
      <c r="P24" s="32" t="s">
        <v>200</v>
      </c>
      <c r="Q24" s="20">
        <v>2</v>
      </c>
      <c r="R24" s="135" t="s">
        <v>239</v>
      </c>
      <c r="S24" s="5"/>
      <c r="T24" s="135" t="s">
        <v>228</v>
      </c>
      <c r="U24" s="135" t="s">
        <v>218</v>
      </c>
      <c r="V24" s="71">
        <v>1</v>
      </c>
      <c r="W24" s="135" t="s">
        <v>220</v>
      </c>
      <c r="X24" s="32" t="s">
        <v>221</v>
      </c>
      <c r="Y24" s="32" t="s">
        <v>200</v>
      </c>
      <c r="Z24" s="20">
        <v>2</v>
      </c>
      <c r="AA24" s="135" t="s">
        <v>224</v>
      </c>
      <c r="AB24" s="32" t="s">
        <v>225</v>
      </c>
      <c r="AC24" s="32" t="s">
        <v>200</v>
      </c>
      <c r="AD24" s="20">
        <v>2</v>
      </c>
      <c r="AE24" s="135" t="s">
        <v>239</v>
      </c>
      <c r="AF24" s="5"/>
      <c r="AG24" s="5"/>
      <c r="AH24" s="5"/>
    </row>
    <row r="25" spans="1:34" ht="9.75" customHeight="1">
      <c r="A25" s="15"/>
      <c r="B25" s="15"/>
      <c r="C25" s="5"/>
      <c r="D25" s="5"/>
      <c r="E25" s="161"/>
      <c r="F25" s="161"/>
      <c r="G25" s="159"/>
      <c r="H25" s="135"/>
      <c r="I25" s="69" t="s">
        <v>260</v>
      </c>
      <c r="J25" s="135"/>
      <c r="K25" s="69" t="s">
        <v>222</v>
      </c>
      <c r="L25" s="6"/>
      <c r="M25" s="91" t="s">
        <v>223</v>
      </c>
      <c r="N25" s="135"/>
      <c r="O25" s="69" t="s">
        <v>226</v>
      </c>
      <c r="P25" s="6"/>
      <c r="Q25" s="91" t="s">
        <v>236</v>
      </c>
      <c r="R25" s="135"/>
      <c r="S25" s="15" t="s">
        <v>229</v>
      </c>
      <c r="T25" s="135"/>
      <c r="U25" s="135"/>
      <c r="V25" s="69" t="s">
        <v>219</v>
      </c>
      <c r="W25" s="135"/>
      <c r="X25" s="69" t="s">
        <v>222</v>
      </c>
      <c r="Y25" s="6"/>
      <c r="Z25" s="91" t="s">
        <v>223</v>
      </c>
      <c r="AA25" s="135"/>
      <c r="AB25" s="69" t="s">
        <v>226</v>
      </c>
      <c r="AC25" s="6"/>
      <c r="AD25" s="91" t="s">
        <v>227</v>
      </c>
      <c r="AE25" s="135"/>
      <c r="AF25" s="15" t="s">
        <v>230</v>
      </c>
      <c r="AG25" s="5"/>
      <c r="AH25" s="5"/>
    </row>
    <row r="26" spans="1:34" ht="9.75" customHeight="1">
      <c r="A26" s="15"/>
      <c r="B26" s="1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5"/>
      <c r="AD26" s="5"/>
      <c r="AE26" s="5"/>
      <c r="AF26" s="5"/>
      <c r="AG26" s="5"/>
      <c r="AH26" s="5"/>
    </row>
    <row r="27" spans="1:34" ht="9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15"/>
      <c r="AD27" s="5"/>
      <c r="AE27" s="5"/>
      <c r="AF27" s="5"/>
      <c r="AG27" s="5"/>
      <c r="AH27" s="5"/>
    </row>
    <row r="28" spans="1:34" ht="9.75" customHeight="1">
      <c r="A28" s="5"/>
      <c r="B28" s="5"/>
      <c r="C28" s="5"/>
      <c r="D28" s="73" t="s">
        <v>231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15"/>
      <c r="AD28" s="5"/>
      <c r="AE28" s="5"/>
      <c r="AF28" s="5"/>
      <c r="AG28" s="5"/>
      <c r="AH28" s="5"/>
    </row>
    <row r="29" spans="1:34" ht="9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15"/>
      <c r="AD29" s="5"/>
      <c r="AE29" s="5"/>
      <c r="AF29" s="5"/>
      <c r="AG29" s="5"/>
      <c r="AH29" s="5"/>
    </row>
    <row r="30" spans="1:34" ht="9.75" customHeight="1">
      <c r="A30" s="5"/>
      <c r="B30" s="5"/>
      <c r="C30" s="5"/>
      <c r="D30" s="5"/>
      <c r="E30" s="34" t="s">
        <v>232</v>
      </c>
      <c r="F30" s="5"/>
      <c r="G30" s="5" t="s">
        <v>199</v>
      </c>
      <c r="H30" s="32" t="s">
        <v>240</v>
      </c>
      <c r="I30" s="32" t="s">
        <v>202</v>
      </c>
      <c r="J30" s="5" t="s">
        <v>241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15"/>
      <c r="AD30" s="5"/>
      <c r="AE30" s="5"/>
      <c r="AF30" s="5"/>
      <c r="AG30" s="5"/>
      <c r="AH30" s="5"/>
    </row>
    <row r="31" spans="1:34" ht="9.75" customHeight="1">
      <c r="A31" s="15"/>
      <c r="B31" s="1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5"/>
      <c r="AD31" s="5"/>
      <c r="AE31" s="5"/>
      <c r="AF31" s="5"/>
      <c r="AG31" s="5"/>
      <c r="AH31" s="5"/>
    </row>
    <row r="32" spans="1:34" ht="9.75" customHeight="1">
      <c r="A32" s="15"/>
      <c r="B32" s="15"/>
      <c r="C32" s="15"/>
      <c r="D32" s="15"/>
      <c r="E32" s="15"/>
      <c r="F32" s="15"/>
      <c r="G32" s="15" t="s">
        <v>242</v>
      </c>
      <c r="H32" s="15"/>
      <c r="I32" s="15"/>
      <c r="J32" s="158" t="s">
        <v>233</v>
      </c>
      <c r="K32" s="158"/>
      <c r="L32" s="158"/>
      <c r="M32" s="158"/>
      <c r="N32" s="161" t="str">
        <f>H30</f>
        <v>ρm</v>
      </c>
      <c r="O32" s="135" t="s">
        <v>199</v>
      </c>
      <c r="P32" s="5"/>
      <c r="R32" s="5"/>
      <c r="S32" s="32" t="s">
        <v>234</v>
      </c>
      <c r="T32" s="5"/>
      <c r="U32" s="5"/>
      <c r="V32" s="5"/>
      <c r="W32" s="135" t="s">
        <v>238</v>
      </c>
      <c r="X32" s="32" t="str">
        <f>Q33</f>
        <v>ρl</v>
      </c>
      <c r="Y32" s="135" t="s">
        <v>237</v>
      </c>
      <c r="Z32" s="15"/>
      <c r="AA32" s="15"/>
      <c r="AB32" s="15"/>
      <c r="AC32" s="5"/>
      <c r="AD32" s="5"/>
      <c r="AE32" s="5"/>
      <c r="AF32" s="5"/>
      <c r="AG32" s="5"/>
      <c r="AH32" s="5"/>
    </row>
    <row r="33" spans="1:34" ht="9.75" customHeight="1">
      <c r="A33" s="5"/>
      <c r="B33" s="5"/>
      <c r="C33" s="5"/>
      <c r="D33" s="5"/>
      <c r="H33" s="5"/>
      <c r="I33" s="5"/>
      <c r="J33" s="158"/>
      <c r="K33" s="158"/>
      <c r="L33" s="158"/>
      <c r="M33" s="158"/>
      <c r="N33" s="161"/>
      <c r="O33" s="135"/>
      <c r="P33" s="69" t="s">
        <v>220</v>
      </c>
      <c r="Q33" s="69" t="s">
        <v>234</v>
      </c>
      <c r="R33" s="69" t="s">
        <v>235</v>
      </c>
      <c r="S33" s="69" t="s">
        <v>236</v>
      </c>
      <c r="T33" s="69" t="s">
        <v>228</v>
      </c>
      <c r="U33" s="69">
        <v>1</v>
      </c>
      <c r="V33" s="69" t="s">
        <v>237</v>
      </c>
      <c r="W33" s="135"/>
      <c r="X33" s="69" t="str">
        <f>S33</f>
        <v>ρv</v>
      </c>
      <c r="Y33" s="135"/>
      <c r="Z33" s="5"/>
      <c r="AA33" s="5"/>
      <c r="AB33" s="5"/>
      <c r="AC33" s="15"/>
      <c r="AD33" s="5"/>
      <c r="AE33" s="5"/>
      <c r="AF33" s="5"/>
      <c r="AG33" s="5"/>
      <c r="AH33" s="5"/>
    </row>
    <row r="34" spans="1:34" ht="9.75" customHeight="1">
      <c r="A34" s="5"/>
      <c r="B34" s="5"/>
      <c r="C34" s="5"/>
      <c r="D34" s="5"/>
      <c r="E34" s="5"/>
      <c r="F34" s="5"/>
      <c r="G34" s="5"/>
      <c r="H34" s="5"/>
      <c r="I34" s="5"/>
      <c r="J34" s="34" t="str">
        <f>J30</f>
        <v>ΔH</v>
      </c>
      <c r="K34" s="5"/>
      <c r="L34" s="5" t="s">
        <v>243</v>
      </c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15"/>
      <c r="AD34" s="5"/>
      <c r="AE34" s="5"/>
      <c r="AF34" s="5"/>
      <c r="AG34" s="5"/>
      <c r="AH34" s="5"/>
    </row>
    <row r="35" spans="1:34" ht="9.75" customHeight="1">
      <c r="A35" s="5"/>
      <c r="B35" s="5"/>
      <c r="C35" s="5"/>
      <c r="D35" s="5"/>
      <c r="U35" s="5"/>
      <c r="V35" s="5"/>
      <c r="W35" s="5"/>
      <c r="X35" s="5"/>
      <c r="Y35" s="5"/>
      <c r="Z35" s="5"/>
      <c r="AA35" s="5"/>
      <c r="AB35" s="5"/>
      <c r="AC35" s="15"/>
      <c r="AD35" s="5"/>
      <c r="AE35" s="5"/>
      <c r="AF35" s="5"/>
      <c r="AG35" s="5"/>
      <c r="AH35" s="5"/>
    </row>
    <row r="36" spans="1:34" ht="9.7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5"/>
      <c r="U36" s="5"/>
      <c r="V36" s="5"/>
      <c r="W36" s="5"/>
      <c r="X36" s="5"/>
      <c r="Y36" s="15"/>
      <c r="Z36" s="15"/>
      <c r="AA36" s="15"/>
      <c r="AB36" s="15"/>
      <c r="AC36" s="15"/>
      <c r="AD36" s="15"/>
      <c r="AE36" s="15"/>
      <c r="AF36" s="15"/>
      <c r="AG36" s="15"/>
      <c r="AH36" s="5"/>
    </row>
    <row r="37" spans="1:34" ht="9.75" customHeight="1">
      <c r="A37" s="5"/>
      <c r="B37" s="5"/>
      <c r="C37" s="5"/>
      <c r="D37" s="73" t="s">
        <v>244</v>
      </c>
      <c r="U37" s="5"/>
      <c r="V37" s="5"/>
      <c r="W37" s="5"/>
      <c r="X37" s="5"/>
      <c r="Y37" s="5"/>
      <c r="Z37" s="5"/>
      <c r="AA37" s="5"/>
      <c r="AB37" s="5"/>
      <c r="AC37" s="15"/>
      <c r="AD37" s="5"/>
      <c r="AE37" s="5"/>
      <c r="AF37" s="5"/>
      <c r="AG37" s="5"/>
      <c r="AH37" s="5"/>
    </row>
    <row r="38" spans="1:34" ht="9.75" customHeight="1">
      <c r="A38" s="15"/>
      <c r="B38" s="1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15"/>
      <c r="Q38" s="15"/>
      <c r="R38" s="15"/>
      <c r="S38" s="15"/>
      <c r="T38" s="15"/>
      <c r="U38" s="5"/>
      <c r="V38" s="5"/>
      <c r="W38" s="5"/>
      <c r="X38" s="5"/>
      <c r="Y38" s="15"/>
      <c r="Z38" s="15"/>
      <c r="AA38" s="15"/>
      <c r="AB38" s="15"/>
      <c r="AC38" s="15"/>
      <c r="AD38" s="15"/>
      <c r="AE38" s="15"/>
      <c r="AF38" s="15"/>
      <c r="AG38" s="15"/>
      <c r="AH38" s="5"/>
    </row>
    <row r="39" spans="1:34" ht="9.75" customHeight="1">
      <c r="A39" s="5"/>
      <c r="B39" s="5"/>
      <c r="C39" s="5"/>
      <c r="D39" s="5"/>
      <c r="E39" s="73" t="s">
        <v>245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1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</row>
    <row r="40" spans="1:34" ht="9.7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5"/>
      <c r="V40" s="5"/>
      <c r="W40" s="5"/>
      <c r="X40" s="5"/>
      <c r="Y40" s="15"/>
      <c r="Z40" s="15"/>
      <c r="AA40" s="15"/>
      <c r="AB40" s="15"/>
      <c r="AC40" s="15"/>
      <c r="AD40" s="15"/>
      <c r="AE40" s="15"/>
      <c r="AF40" s="15"/>
      <c r="AG40" s="15"/>
      <c r="AH40" s="5"/>
    </row>
    <row r="41" spans="1:34" ht="9.75" customHeight="1">
      <c r="A41" s="5"/>
      <c r="B41" s="5"/>
      <c r="C41" s="5"/>
      <c r="D41" s="5"/>
      <c r="E41" s="5"/>
      <c r="F41" s="161" t="s">
        <v>258</v>
      </c>
      <c r="G41" s="161"/>
      <c r="H41" s="159" t="s">
        <v>199</v>
      </c>
      <c r="I41" s="164">
        <v>1.2</v>
      </c>
      <c r="J41" s="135" t="s">
        <v>220</v>
      </c>
      <c r="K41" s="135">
        <v>1</v>
      </c>
      <c r="L41" s="135" t="s">
        <v>228</v>
      </c>
      <c r="M41" s="135" t="s">
        <v>253</v>
      </c>
      <c r="N41" s="135" t="s">
        <v>237</v>
      </c>
      <c r="O41" s="135" t="s">
        <v>218</v>
      </c>
      <c r="P41" s="135">
        <v>1</v>
      </c>
      <c r="Q41" s="135" t="s">
        <v>228</v>
      </c>
      <c r="R41" s="135" t="s">
        <v>220</v>
      </c>
      <c r="S41" s="32" t="s">
        <v>251</v>
      </c>
      <c r="T41" s="135" t="s">
        <v>254</v>
      </c>
      <c r="U41" s="20">
        <v>2</v>
      </c>
      <c r="V41" s="135" t="s">
        <v>255</v>
      </c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</row>
    <row r="42" spans="1:34" ht="9.75" customHeight="1">
      <c r="A42" s="15"/>
      <c r="B42" s="15"/>
      <c r="C42" s="15"/>
      <c r="D42" s="15"/>
      <c r="E42" s="15"/>
      <c r="F42" s="161"/>
      <c r="G42" s="161"/>
      <c r="H42" s="159"/>
      <c r="I42" s="164"/>
      <c r="J42" s="135"/>
      <c r="K42" s="135"/>
      <c r="L42" s="135"/>
      <c r="M42" s="135"/>
      <c r="N42" s="135"/>
      <c r="O42" s="135"/>
      <c r="P42" s="135"/>
      <c r="Q42" s="135"/>
      <c r="R42" s="135"/>
      <c r="S42" s="69" t="s">
        <v>250</v>
      </c>
      <c r="T42" s="135"/>
      <c r="U42" s="5"/>
      <c r="V42" s="135"/>
      <c r="W42" s="5"/>
      <c r="X42" s="5"/>
      <c r="Y42" s="15"/>
      <c r="Z42" s="15"/>
      <c r="AA42" s="15"/>
      <c r="AB42" s="15"/>
      <c r="AC42" s="15"/>
      <c r="AD42" s="15"/>
      <c r="AE42" s="15"/>
      <c r="AF42" s="15"/>
      <c r="AG42" s="15"/>
      <c r="AH42" s="5"/>
    </row>
    <row r="43" spans="1:34" ht="9.75" customHeight="1">
      <c r="A43" s="15"/>
      <c r="B43" s="15"/>
      <c r="C43" s="15"/>
      <c r="D43" s="15"/>
      <c r="E43" s="15"/>
      <c r="F43" s="161" t="s">
        <v>246</v>
      </c>
      <c r="G43" s="161"/>
      <c r="H43" s="159" t="s">
        <v>199</v>
      </c>
      <c r="I43" s="135" t="str">
        <f>F41</f>
        <v>Kc</v>
      </c>
      <c r="J43" s="135"/>
      <c r="K43" s="32" t="s">
        <v>261</v>
      </c>
      <c r="L43" s="32" t="s">
        <v>200</v>
      </c>
      <c r="M43" s="20">
        <v>2</v>
      </c>
      <c r="N43" s="15"/>
      <c r="O43" s="15"/>
      <c r="P43" s="15"/>
      <c r="Q43" s="15"/>
      <c r="R43" s="15"/>
      <c r="S43" s="15"/>
      <c r="T43" s="5"/>
      <c r="U43" s="5"/>
      <c r="V43" s="5"/>
      <c r="W43" s="5"/>
      <c r="X43" s="5"/>
      <c r="Y43" s="15"/>
      <c r="Z43" s="15"/>
      <c r="AA43" s="15"/>
      <c r="AB43" s="15"/>
      <c r="AC43" s="15"/>
      <c r="AD43" s="15"/>
      <c r="AE43" s="15"/>
      <c r="AF43" s="15"/>
      <c r="AG43" s="15"/>
      <c r="AH43" s="5"/>
    </row>
    <row r="44" spans="1:34" ht="9.75" customHeight="1">
      <c r="A44" s="5"/>
      <c r="B44" s="5"/>
      <c r="C44" s="5"/>
      <c r="D44" s="5"/>
      <c r="E44" s="5"/>
      <c r="F44" s="161"/>
      <c r="G44" s="161"/>
      <c r="H44" s="159"/>
      <c r="I44" s="135"/>
      <c r="J44" s="135"/>
      <c r="K44" s="69">
        <v>2</v>
      </c>
      <c r="L44" s="69" t="s">
        <v>260</v>
      </c>
      <c r="M44" s="69" t="s">
        <v>234</v>
      </c>
      <c r="N44" s="5"/>
      <c r="O44" s="5"/>
      <c r="P44" s="5"/>
      <c r="Q44" s="5"/>
      <c r="R44" s="5"/>
      <c r="S44" s="5"/>
      <c r="T44" s="1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1:34" ht="9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15"/>
      <c r="AD45" s="5"/>
      <c r="AE45" s="5"/>
      <c r="AF45" s="5"/>
      <c r="AG45" s="5"/>
      <c r="AH45" s="5"/>
    </row>
    <row r="46" spans="1:34" ht="9.75" customHeight="1">
      <c r="A46" s="5"/>
      <c r="B46" s="5"/>
      <c r="C46" s="5"/>
      <c r="D46" s="5"/>
      <c r="E46" s="73" t="s">
        <v>247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1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1:34" ht="9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1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1:34" ht="9.75" customHeight="1">
      <c r="A48" s="5"/>
      <c r="B48" s="5"/>
      <c r="C48" s="5"/>
      <c r="D48" s="5"/>
      <c r="E48" s="5"/>
      <c r="F48" s="161" t="s">
        <v>259</v>
      </c>
      <c r="G48" s="161"/>
      <c r="H48" s="159" t="s">
        <v>199</v>
      </c>
      <c r="I48" s="135">
        <v>-2</v>
      </c>
      <c r="J48" s="135" t="s">
        <v>218</v>
      </c>
      <c r="K48" s="32" t="s">
        <v>220</v>
      </c>
      <c r="L48" s="32">
        <v>1</v>
      </c>
      <c r="M48" s="32" t="s">
        <v>228</v>
      </c>
      <c r="N48" s="32" t="s">
        <v>202</v>
      </c>
      <c r="O48" s="32" t="s">
        <v>252</v>
      </c>
      <c r="P48" s="20">
        <v>2</v>
      </c>
      <c r="Q48" s="135" t="s">
        <v>224</v>
      </c>
      <c r="R48" s="32" t="s">
        <v>256</v>
      </c>
      <c r="S48" s="32" t="s">
        <v>234</v>
      </c>
      <c r="T48" s="135" t="s">
        <v>257</v>
      </c>
      <c r="U48" s="33" t="s">
        <v>250</v>
      </c>
      <c r="V48" s="135" t="s">
        <v>228</v>
      </c>
      <c r="W48" s="135" t="s">
        <v>220</v>
      </c>
      <c r="X48" s="32" t="str">
        <f>U48</f>
        <v>A1</v>
      </c>
      <c r="Y48" s="135" t="s">
        <v>254</v>
      </c>
      <c r="Z48" s="20">
        <v>2</v>
      </c>
      <c r="AA48" s="135" t="s">
        <v>255</v>
      </c>
      <c r="AB48" s="5"/>
      <c r="AC48" s="5"/>
      <c r="AD48" s="5"/>
      <c r="AE48" s="5"/>
      <c r="AF48" s="5"/>
      <c r="AG48" s="5"/>
      <c r="AH48" s="5"/>
    </row>
    <row r="49" spans="1:34" ht="9.75" customHeight="1">
      <c r="A49" s="5"/>
      <c r="B49" s="5"/>
      <c r="C49" s="5"/>
      <c r="D49" s="5"/>
      <c r="E49" s="5"/>
      <c r="F49" s="161"/>
      <c r="G49" s="161"/>
      <c r="H49" s="159"/>
      <c r="I49" s="135"/>
      <c r="J49" s="135"/>
      <c r="K49" s="129" t="s">
        <v>222</v>
      </c>
      <c r="L49" s="129"/>
      <c r="M49" s="129"/>
      <c r="N49" s="129"/>
      <c r="O49" s="129"/>
      <c r="P49" s="129"/>
      <c r="Q49" s="135"/>
      <c r="R49" s="69" t="s">
        <v>226</v>
      </c>
      <c r="S49" s="69" t="s">
        <v>236</v>
      </c>
      <c r="T49" s="135"/>
      <c r="U49" s="92" t="s">
        <v>251</v>
      </c>
      <c r="V49" s="135"/>
      <c r="W49" s="135"/>
      <c r="X49" s="69" t="str">
        <f>U49</f>
        <v>A2</v>
      </c>
      <c r="Y49" s="135"/>
      <c r="Z49" s="5"/>
      <c r="AA49" s="135"/>
      <c r="AB49" s="5"/>
      <c r="AC49" s="5"/>
      <c r="AD49" s="5"/>
      <c r="AE49" s="5"/>
      <c r="AF49" s="5"/>
      <c r="AG49" s="5"/>
      <c r="AH49" s="5"/>
    </row>
    <row r="50" spans="1:34" ht="9.75" customHeight="1">
      <c r="A50" s="15"/>
      <c r="B50" s="15"/>
      <c r="C50" s="15"/>
      <c r="D50" s="15"/>
      <c r="E50" s="15"/>
      <c r="F50" s="161" t="s">
        <v>248</v>
      </c>
      <c r="G50" s="161"/>
      <c r="H50" s="159" t="s">
        <v>199</v>
      </c>
      <c r="I50" s="135" t="str">
        <f>F48</f>
        <v>Ke</v>
      </c>
      <c r="J50" s="135"/>
      <c r="K50" s="32" t="s">
        <v>262</v>
      </c>
      <c r="L50" s="32" t="s">
        <v>200</v>
      </c>
      <c r="M50" s="20">
        <v>2</v>
      </c>
      <c r="N50" s="15"/>
      <c r="O50" s="15"/>
      <c r="P50" s="15"/>
      <c r="Q50" s="15"/>
      <c r="R50" s="15"/>
      <c r="S50" s="15"/>
      <c r="T50" s="15"/>
      <c r="U50" s="5"/>
      <c r="V50" s="5"/>
      <c r="W50" s="5"/>
      <c r="X50" s="5"/>
      <c r="Y50" s="15"/>
      <c r="Z50" s="15"/>
      <c r="AA50" s="15"/>
      <c r="AB50" s="15"/>
      <c r="AC50" s="15"/>
      <c r="AD50" s="5"/>
      <c r="AE50" s="5"/>
      <c r="AF50" s="5"/>
      <c r="AG50" s="5"/>
      <c r="AH50" s="5"/>
    </row>
    <row r="51" spans="1:34" ht="9.75" customHeight="1">
      <c r="A51" s="5"/>
      <c r="B51" s="5"/>
      <c r="C51" s="5"/>
      <c r="D51" s="5"/>
      <c r="E51" s="5"/>
      <c r="F51" s="161"/>
      <c r="G51" s="161"/>
      <c r="H51" s="159"/>
      <c r="I51" s="135"/>
      <c r="J51" s="135"/>
      <c r="K51" s="69">
        <v>2</v>
      </c>
      <c r="L51" s="69" t="s">
        <v>260</v>
      </c>
      <c r="M51" s="69" t="s">
        <v>234</v>
      </c>
      <c r="N51" s="5"/>
      <c r="O51" s="5"/>
      <c r="P51" s="5"/>
      <c r="Q51" s="5"/>
      <c r="R51" s="5"/>
      <c r="S51" s="5"/>
      <c r="T51" s="15"/>
      <c r="U51" s="5"/>
      <c r="V51" s="5"/>
      <c r="W51" s="5"/>
      <c r="X51" s="5"/>
      <c r="Y51" s="5"/>
      <c r="Z51" s="5"/>
      <c r="AA51" s="5"/>
      <c r="AB51" s="5"/>
      <c r="AC51" s="5"/>
      <c r="AD51" s="15"/>
      <c r="AE51" s="15"/>
      <c r="AF51" s="15"/>
      <c r="AG51" s="15"/>
      <c r="AH51" s="5"/>
    </row>
    <row r="52" spans="1:34" ht="9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15"/>
      <c r="U52" s="5"/>
      <c r="V52" s="5"/>
      <c r="W52" s="5"/>
      <c r="X52" s="5"/>
      <c r="Y52" s="5"/>
      <c r="Z52" s="5"/>
      <c r="AA52" s="5"/>
      <c r="AB52" s="5"/>
      <c r="AC52" s="5"/>
      <c r="AD52" s="163">
        <v>1</v>
      </c>
      <c r="AE52" s="163"/>
      <c r="AF52" s="163">
        <v>2</v>
      </c>
      <c r="AG52" s="163"/>
      <c r="AH52" s="5"/>
    </row>
    <row r="53" spans="1:34" ht="9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15"/>
      <c r="U53" s="5"/>
      <c r="V53" s="5"/>
      <c r="W53" s="5"/>
      <c r="X53" s="5"/>
      <c r="Y53" s="5"/>
      <c r="Z53" s="5"/>
      <c r="AA53" s="5"/>
      <c r="AB53" s="5"/>
      <c r="AC53" s="35" t="s">
        <v>249</v>
      </c>
      <c r="AD53" s="129" t="s">
        <v>250</v>
      </c>
      <c r="AE53" s="129"/>
      <c r="AF53" s="129" t="s">
        <v>251</v>
      </c>
      <c r="AG53" s="129"/>
      <c r="AH53" s="5"/>
    </row>
    <row r="54" spans="1:34" ht="9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1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34" ht="9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15"/>
      <c r="AD55" s="5"/>
      <c r="AE55" s="5"/>
      <c r="AF55" s="5"/>
      <c r="AG55" s="5"/>
      <c r="AH55" s="5"/>
    </row>
    <row r="56" spans="1:34" ht="9.75" customHeight="1">
      <c r="A56" s="15"/>
      <c r="B56" s="15"/>
      <c r="C56" s="5"/>
      <c r="D56" s="5"/>
      <c r="E56" s="5"/>
      <c r="F56" s="5"/>
      <c r="G56" s="5"/>
      <c r="H56" s="5"/>
      <c r="I56" s="5"/>
      <c r="J56" s="5"/>
      <c r="L56" s="5"/>
      <c r="M56" s="5"/>
      <c r="N56" s="5"/>
      <c r="O56" s="15"/>
      <c r="P56" s="15"/>
      <c r="Q56" s="15"/>
      <c r="R56" s="15"/>
      <c r="S56" s="15"/>
      <c r="T56" s="15"/>
      <c r="U56" s="15"/>
      <c r="V56" s="15"/>
      <c r="W56" s="15"/>
      <c r="X56" s="5"/>
      <c r="Y56" s="15"/>
      <c r="Z56" s="15"/>
      <c r="AA56" s="15"/>
      <c r="AB56" s="15"/>
      <c r="AC56" s="15"/>
      <c r="AD56" s="5"/>
      <c r="AE56" s="5"/>
      <c r="AF56" s="5"/>
      <c r="AG56" s="5"/>
      <c r="AH56" s="5"/>
    </row>
    <row r="57" spans="1:34" ht="9.7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5"/>
      <c r="AD57" s="5"/>
      <c r="AE57" s="5"/>
      <c r="AF57" s="5"/>
      <c r="AG57" s="5"/>
      <c r="AH57" s="5"/>
    </row>
    <row r="58" spans="1:34" ht="9.7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5"/>
      <c r="AD58" s="5"/>
      <c r="AE58" s="5"/>
      <c r="AF58" s="5"/>
      <c r="AG58" s="5"/>
      <c r="AH58" s="5"/>
    </row>
    <row r="59" spans="1:34" ht="9.7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5"/>
      <c r="AD59" s="5"/>
      <c r="AE59" s="5"/>
      <c r="AF59" s="5"/>
      <c r="AG59" s="5"/>
      <c r="AH59" s="5"/>
    </row>
    <row r="60" spans="1:34" ht="9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15"/>
      <c r="AD60" s="5"/>
      <c r="AE60" s="5"/>
      <c r="AF60" s="5"/>
      <c r="AG60" s="5"/>
      <c r="AH60" s="5"/>
    </row>
    <row r="61" spans="1:34" ht="9.7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5"/>
      <c r="AE61" s="5"/>
      <c r="AF61" s="5"/>
      <c r="AG61" s="5"/>
      <c r="AH61" s="5"/>
    </row>
    <row r="62" spans="1:34" ht="9.75" customHeight="1">
      <c r="A62" s="5"/>
      <c r="B62" s="1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15"/>
      <c r="AD62" s="5"/>
      <c r="AE62" s="5"/>
      <c r="AF62" s="5"/>
      <c r="AG62" s="5"/>
      <c r="AH62" s="5"/>
    </row>
    <row r="63" spans="1:34" ht="9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15"/>
      <c r="AD63" s="5"/>
      <c r="AE63" s="5"/>
      <c r="AF63" s="5"/>
      <c r="AG63" s="5"/>
      <c r="AH63" s="5"/>
    </row>
    <row r="64" spans="1:34" ht="9.7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5"/>
      <c r="AE64" s="5"/>
      <c r="AF64" s="5"/>
      <c r="AG64" s="5"/>
      <c r="AH64" s="5"/>
    </row>
    <row r="65" spans="1:34" ht="9.7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5"/>
      <c r="AE65" s="5"/>
      <c r="AF65" s="5"/>
      <c r="AG65" s="5"/>
      <c r="AH65" s="5"/>
    </row>
    <row r="66" spans="1:34" ht="9.7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5"/>
      <c r="AE66" s="5"/>
      <c r="AF66" s="5"/>
      <c r="AG66" s="5"/>
      <c r="AH66" s="5"/>
    </row>
    <row r="67" spans="1:34" ht="9.7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5"/>
      <c r="AE67" s="5"/>
      <c r="AF67" s="5"/>
      <c r="AG67" s="5"/>
      <c r="AH67" s="5"/>
    </row>
    <row r="68" spans="1:34" ht="9.75" customHeight="1">
      <c r="A68" s="5"/>
      <c r="B68" s="1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15"/>
      <c r="AD68" s="5"/>
      <c r="AE68" s="5"/>
      <c r="AF68" s="5"/>
      <c r="AG68" s="5"/>
      <c r="AH68" s="5"/>
    </row>
    <row r="69" spans="1:34" ht="9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15"/>
      <c r="AD69" s="5"/>
      <c r="AE69" s="5"/>
      <c r="AF69" s="5"/>
      <c r="AG69" s="5"/>
      <c r="AH69" s="5"/>
    </row>
    <row r="70" spans="1:34" ht="9.7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5"/>
      <c r="AE70" s="5"/>
      <c r="AF70" s="5"/>
      <c r="AG70" s="5"/>
      <c r="AH70" s="5"/>
    </row>
    <row r="71" spans="1:34" ht="9.7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5"/>
      <c r="AE71" s="5"/>
      <c r="AF71" s="5"/>
      <c r="AG71" s="5"/>
      <c r="AH71" s="5"/>
    </row>
    <row r="72" spans="1:34" ht="9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15"/>
      <c r="AD72" s="5"/>
      <c r="AE72" s="5"/>
      <c r="AF72" s="5"/>
      <c r="AG72" s="5"/>
      <c r="AH72" s="5"/>
    </row>
    <row r="73" spans="1:34" ht="9.7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5"/>
      <c r="AD73" s="5"/>
      <c r="AE73" s="5"/>
      <c r="AF73" s="5"/>
      <c r="AG73" s="5"/>
      <c r="AH73" s="5"/>
    </row>
    <row r="74" spans="1:34" ht="9.75" customHeight="1">
      <c r="A74" s="15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7"/>
      <c r="AD74" s="7"/>
      <c r="AE74" s="7"/>
      <c r="AF74" s="7"/>
      <c r="AG74" s="7"/>
      <c r="AH74" s="7"/>
    </row>
    <row r="75" spans="1:34" ht="9.75" customHeight="1">
      <c r="A75" s="6" t="str">
        <f>cosymbol</f>
        <v> NTES</v>
      </c>
      <c r="B75" s="5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16" t="str">
        <f>coname</f>
        <v>Narai  Thermal  Engineering  Services </v>
      </c>
    </row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</sheetData>
  <mergeCells count="65">
    <mergeCell ref="F43:G44"/>
    <mergeCell ref="H43:H44"/>
    <mergeCell ref="I43:J44"/>
    <mergeCell ref="F50:G51"/>
    <mergeCell ref="H50:H51"/>
    <mergeCell ref="I50:J51"/>
    <mergeCell ref="F48:G49"/>
    <mergeCell ref="H48:H49"/>
    <mergeCell ref="V41:V42"/>
    <mergeCell ref="K49:P49"/>
    <mergeCell ref="Q48:Q49"/>
    <mergeCell ref="T48:T49"/>
    <mergeCell ref="V48:V49"/>
    <mergeCell ref="P41:P42"/>
    <mergeCell ref="Q41:Q42"/>
    <mergeCell ref="R41:R42"/>
    <mergeCell ref="T41:T42"/>
    <mergeCell ref="AD53:AE53"/>
    <mergeCell ref="AF53:AG53"/>
    <mergeCell ref="I41:I42"/>
    <mergeCell ref="J41:J42"/>
    <mergeCell ref="I48:I49"/>
    <mergeCell ref="J48:J49"/>
    <mergeCell ref="N41:N42"/>
    <mergeCell ref="K41:K42"/>
    <mergeCell ref="L41:L42"/>
    <mergeCell ref="M41:M42"/>
    <mergeCell ref="AD52:AE52"/>
    <mergeCell ref="AF52:AG52"/>
    <mergeCell ref="W48:W49"/>
    <mergeCell ref="Y48:Y49"/>
    <mergeCell ref="AA48:AA49"/>
    <mergeCell ref="J32:M33"/>
    <mergeCell ref="N32:N33"/>
    <mergeCell ref="O32:O33"/>
    <mergeCell ref="F41:G42"/>
    <mergeCell ref="H41:H42"/>
    <mergeCell ref="O41:O42"/>
    <mergeCell ref="W24:W25"/>
    <mergeCell ref="AA24:AA25"/>
    <mergeCell ref="AE24:AE25"/>
    <mergeCell ref="W32:W33"/>
    <mergeCell ref="Y32:Y33"/>
    <mergeCell ref="U15:U16"/>
    <mergeCell ref="V15:W15"/>
    <mergeCell ref="E24:F25"/>
    <mergeCell ref="G24:G25"/>
    <mergeCell ref="H24:H25"/>
    <mergeCell ref="J24:J25"/>
    <mergeCell ref="N24:N25"/>
    <mergeCell ref="R24:R25"/>
    <mergeCell ref="T24:T25"/>
    <mergeCell ref="U24:U25"/>
    <mergeCell ref="N15:N16"/>
    <mergeCell ref="P15:P16"/>
    <mergeCell ref="Q15:Q16"/>
    <mergeCell ref="S15:S16"/>
    <mergeCell ref="J15:J16"/>
    <mergeCell ref="K15:K16"/>
    <mergeCell ref="L15:L16"/>
    <mergeCell ref="M15:M16"/>
    <mergeCell ref="AC1:AH1"/>
    <mergeCell ref="AC2:AH2"/>
    <mergeCell ref="AE4:AF4"/>
    <mergeCell ref="A2:X4"/>
  </mergeCells>
  <printOptions/>
  <pageMargins left="0.7874015748031497" right="0" top="0.7874015748031497" bottom="0.3937007874015748" header="0.31496062992125984" footer="0.31496062992125984"/>
  <pageSetup horizontalDpi="1200" verticalDpi="12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H75"/>
  <sheetViews>
    <sheetView view="pageBreakPreview" zoomScaleSheetLayoutView="100" workbookViewId="0" topLeftCell="A1">
      <selection activeCell="W6" sqref="W6"/>
    </sheetView>
  </sheetViews>
  <sheetFormatPr defaultColWidth="8.88671875" defaultRowHeight="13.5"/>
  <cols>
    <col min="1" max="36" width="2.3359375" style="1" customWidth="1"/>
    <col min="37" max="63" width="3.77734375" style="1" customWidth="1"/>
    <col min="64" max="16384" width="8.88671875" style="1" customWidth="1"/>
  </cols>
  <sheetData>
    <row r="1" spans="1:34" ht="9.75" customHeight="1">
      <c r="A1" s="28"/>
      <c r="B1" s="17" t="str">
        <f>title2&amp;"  :"</f>
        <v>Technical   Material  :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6"/>
      <c r="Y1" s="18" t="s">
        <v>38</v>
      </c>
      <c r="Z1" s="19"/>
      <c r="AA1" s="55"/>
      <c r="AB1" s="19"/>
      <c r="AC1" s="126" t="str">
        <f>docno</f>
        <v>TM - HDF - 100</v>
      </c>
      <c r="AD1" s="120"/>
      <c r="AE1" s="120"/>
      <c r="AF1" s="120"/>
      <c r="AG1" s="120"/>
      <c r="AH1" s="120"/>
    </row>
    <row r="2" spans="1:34" ht="9.75" customHeight="1">
      <c r="A2" s="122" t="str">
        <f>title</f>
        <v>Hydraulic  Fundamentals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3"/>
      <c r="Y2" s="2" t="s">
        <v>39</v>
      </c>
      <c r="Z2" s="3"/>
      <c r="AA2" s="56"/>
      <c r="AB2" s="3"/>
      <c r="AC2" s="127" t="s">
        <v>56</v>
      </c>
      <c r="AD2" s="121"/>
      <c r="AE2" s="121"/>
      <c r="AF2" s="121"/>
      <c r="AG2" s="121"/>
      <c r="AH2" s="121"/>
    </row>
    <row r="3" spans="1:34" ht="9.75" customHeigh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3"/>
      <c r="Y3" s="8" t="s">
        <v>40</v>
      </c>
      <c r="Z3" s="9"/>
      <c r="AA3" s="9"/>
      <c r="AB3" s="9"/>
      <c r="AC3" s="10">
        <v>0</v>
      </c>
      <c r="AD3" s="60"/>
      <c r="AE3" s="60"/>
      <c r="AF3" s="60"/>
      <c r="AG3" s="60"/>
      <c r="AH3" s="61"/>
    </row>
    <row r="4" spans="1:34" ht="9.7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5"/>
      <c r="Y4" s="11" t="s">
        <v>41</v>
      </c>
      <c r="Z4" s="4"/>
      <c r="AA4" s="57"/>
      <c r="AB4" s="4"/>
      <c r="AC4" s="12"/>
      <c r="AD4" s="24" t="s">
        <v>44</v>
      </c>
      <c r="AE4" s="128" t="s">
        <v>42</v>
      </c>
      <c r="AF4" s="128"/>
      <c r="AG4" s="65">
        <f>sheetqty</f>
        <v>6</v>
      </c>
      <c r="AH4" s="13"/>
    </row>
    <row r="5" spans="1:34" ht="9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4"/>
      <c r="W5" s="14"/>
      <c r="X5" s="14"/>
      <c r="Y5" s="15"/>
      <c r="Z5" s="15"/>
      <c r="AA5" s="15"/>
      <c r="AB5" s="15"/>
      <c r="AC5" s="20"/>
      <c r="AD5" s="20"/>
      <c r="AE5" s="20"/>
      <c r="AF5" s="20"/>
      <c r="AG5" s="5"/>
      <c r="AH5" s="5"/>
    </row>
    <row r="6" spans="1:34" ht="9.7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4"/>
      <c r="W6" s="14"/>
      <c r="X6" s="14"/>
      <c r="Y6" s="15"/>
      <c r="Z6" s="15"/>
      <c r="AA6" s="15"/>
      <c r="AB6" s="15"/>
      <c r="AC6" s="15"/>
      <c r="AD6" s="5"/>
      <c r="AE6" s="5"/>
      <c r="AF6" s="5"/>
      <c r="AG6" s="5"/>
      <c r="AH6" s="5"/>
    </row>
    <row r="7" spans="1:34" ht="9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15"/>
      <c r="AD7" s="5"/>
      <c r="AE7" s="5"/>
      <c r="AF7" s="5"/>
      <c r="AG7" s="5"/>
      <c r="AH7" s="5"/>
    </row>
    <row r="8" spans="1:34" ht="9.75" customHeight="1">
      <c r="A8" s="5"/>
      <c r="B8" s="5"/>
      <c r="C8" s="27" t="s">
        <v>45</v>
      </c>
      <c r="D8" s="23" t="s">
        <v>43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15"/>
      <c r="AD8" s="5"/>
      <c r="AE8" s="5"/>
      <c r="AF8" s="5"/>
      <c r="AG8" s="5"/>
      <c r="AH8" s="5"/>
    </row>
    <row r="9" spans="1:34" ht="9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15"/>
      <c r="AD9" s="5"/>
      <c r="AE9" s="5"/>
      <c r="AF9" s="5"/>
      <c r="AG9" s="5"/>
      <c r="AH9" s="5"/>
    </row>
    <row r="10" spans="1:34" ht="9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15"/>
      <c r="AD10" s="5"/>
      <c r="AE10" s="5"/>
      <c r="AF10" s="5"/>
      <c r="AG10" s="5"/>
      <c r="AH10" s="5"/>
    </row>
    <row r="11" spans="1:34" ht="9.75" customHeight="1">
      <c r="A11" s="15"/>
      <c r="B11" s="15"/>
      <c r="C11" s="5"/>
      <c r="D11" s="27" t="s">
        <v>46</v>
      </c>
      <c r="E11" s="23" t="s">
        <v>43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5"/>
      <c r="AE11" s="5"/>
      <c r="AF11" s="5"/>
      <c r="AG11" s="5"/>
      <c r="AH11" s="5"/>
    </row>
    <row r="12" spans="1:34" ht="9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15"/>
      <c r="AD12" s="5"/>
      <c r="AE12" s="5"/>
      <c r="AF12" s="5"/>
      <c r="AG12" s="5"/>
      <c r="AH12" s="5"/>
    </row>
    <row r="13" spans="1:34" ht="9.75" customHeight="1">
      <c r="A13" s="15"/>
      <c r="B13" s="1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5"/>
      <c r="AD13" s="5"/>
      <c r="AE13" s="5"/>
      <c r="AF13" s="5"/>
      <c r="AG13" s="5"/>
      <c r="AH13" s="5"/>
    </row>
    <row r="14" spans="1:34" ht="9.75" customHeight="1">
      <c r="A14" s="15"/>
      <c r="B14" s="1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5"/>
      <c r="AD14" s="5"/>
      <c r="AE14" s="5"/>
      <c r="AF14" s="5"/>
      <c r="AG14" s="5"/>
      <c r="AH14" s="5"/>
    </row>
    <row r="15" spans="1:34" ht="9.7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15"/>
      <c r="AD15" s="5"/>
      <c r="AE15" s="5"/>
      <c r="AF15" s="5"/>
      <c r="AG15" s="5"/>
      <c r="AH15" s="5"/>
    </row>
    <row r="16" spans="1:34" ht="9.7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15"/>
      <c r="AD16" s="5"/>
      <c r="AE16" s="5"/>
      <c r="AF16" s="5"/>
      <c r="AG16" s="5"/>
      <c r="AH16" s="5"/>
    </row>
    <row r="17" spans="1:34" ht="9.75" customHeight="1">
      <c r="A17" s="15"/>
      <c r="B17" s="1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5"/>
      <c r="AE17" s="5"/>
      <c r="AF17" s="5"/>
      <c r="AG17" s="5"/>
      <c r="AH17" s="5"/>
    </row>
    <row r="18" spans="1:34" ht="9.7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15"/>
      <c r="AD18" s="5"/>
      <c r="AE18" s="5"/>
      <c r="AF18" s="5"/>
      <c r="AG18" s="5"/>
      <c r="AH18" s="5"/>
    </row>
    <row r="19" spans="1:34" ht="9.75" customHeight="1">
      <c r="A19" s="15"/>
      <c r="B19" s="1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5"/>
      <c r="AD19" s="5"/>
      <c r="AE19" s="5"/>
      <c r="AF19" s="5"/>
      <c r="AG19" s="5"/>
      <c r="AH19" s="5"/>
    </row>
    <row r="20" spans="1:34" ht="9.7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15"/>
      <c r="AD20" s="5"/>
      <c r="AE20" s="5"/>
      <c r="AF20" s="5"/>
      <c r="AG20" s="5"/>
      <c r="AH20" s="5"/>
    </row>
    <row r="21" spans="1:34" ht="9.75" customHeight="1">
      <c r="A21" s="15"/>
      <c r="B21" s="1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5"/>
      <c r="AD21" s="5"/>
      <c r="AE21" s="5"/>
      <c r="AF21" s="5"/>
      <c r="AG21" s="5"/>
      <c r="AH21" s="5"/>
    </row>
    <row r="22" spans="1:34" ht="9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15"/>
      <c r="AD22" s="5"/>
      <c r="AE22" s="5"/>
      <c r="AF22" s="5"/>
      <c r="AG22" s="5"/>
      <c r="AH22" s="5"/>
    </row>
    <row r="23" spans="1:34" ht="9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15"/>
      <c r="AD23" s="5"/>
      <c r="AE23" s="5"/>
      <c r="AF23" s="5"/>
      <c r="AG23" s="5"/>
      <c r="AH23" s="5"/>
    </row>
    <row r="24" spans="1:34" ht="9.75" customHeight="1">
      <c r="A24" s="15"/>
      <c r="B24" s="1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5"/>
      <c r="AE24" s="5"/>
      <c r="AF24" s="5"/>
      <c r="AG24" s="5"/>
      <c r="AH24" s="5"/>
    </row>
    <row r="25" spans="1:34" ht="9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15"/>
      <c r="AD25" s="5"/>
      <c r="AE25" s="5"/>
      <c r="AF25" s="5"/>
      <c r="AG25" s="5"/>
      <c r="AH25" s="5"/>
    </row>
    <row r="26" spans="1:34" ht="9.75" customHeight="1">
      <c r="A26" s="15"/>
      <c r="B26" s="1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5"/>
      <c r="AD26" s="5"/>
      <c r="AE26" s="5"/>
      <c r="AF26" s="5"/>
      <c r="AG26" s="5"/>
      <c r="AH26" s="5"/>
    </row>
    <row r="27" spans="1:34" ht="9.75" customHeight="1">
      <c r="A27" s="15"/>
      <c r="B27" s="1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5"/>
      <c r="AD27" s="5"/>
      <c r="AE27" s="5"/>
      <c r="AF27" s="5"/>
      <c r="AG27" s="5"/>
      <c r="AH27" s="5"/>
    </row>
    <row r="28" spans="1:34" ht="9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15"/>
      <c r="AD28" s="5"/>
      <c r="AE28" s="5"/>
      <c r="AF28" s="5"/>
      <c r="AG28" s="5"/>
      <c r="AH28" s="5"/>
    </row>
    <row r="29" spans="1:34" ht="9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15"/>
      <c r="AD29" s="5"/>
      <c r="AE29" s="5"/>
      <c r="AF29" s="5"/>
      <c r="AG29" s="5"/>
      <c r="AH29" s="5"/>
    </row>
    <row r="30" spans="1:34" ht="9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15"/>
      <c r="AD30" s="5"/>
      <c r="AE30" s="5"/>
      <c r="AF30" s="5"/>
      <c r="AG30" s="5"/>
      <c r="AH30" s="5"/>
    </row>
    <row r="31" spans="1:34" ht="9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15"/>
      <c r="AD31" s="5"/>
      <c r="AE31" s="5"/>
      <c r="AF31" s="5"/>
      <c r="AG31" s="5"/>
      <c r="AH31" s="5"/>
    </row>
    <row r="32" spans="1:34" ht="9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15"/>
      <c r="AD32" s="5"/>
      <c r="AE32" s="5"/>
      <c r="AF32" s="5"/>
      <c r="AG32" s="5"/>
      <c r="AH32" s="5"/>
    </row>
    <row r="33" spans="1:34" ht="9.75" customHeight="1">
      <c r="A33" s="15"/>
      <c r="B33" s="1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5"/>
      <c r="AE33" s="5"/>
      <c r="AF33" s="5"/>
      <c r="AG33" s="5"/>
      <c r="AH33" s="5"/>
    </row>
    <row r="34" spans="1:34" ht="9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15"/>
      <c r="AD34" s="5"/>
      <c r="AE34" s="5"/>
      <c r="AF34" s="5"/>
      <c r="AG34" s="5"/>
      <c r="AH34" s="5"/>
    </row>
    <row r="35" spans="1:34" ht="9.75" customHeight="1">
      <c r="A35" s="15"/>
      <c r="B35" s="1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5"/>
      <c r="AD35" s="5"/>
      <c r="AE35" s="5"/>
      <c r="AF35" s="5"/>
      <c r="AG35" s="5"/>
      <c r="AH35" s="5"/>
    </row>
    <row r="36" spans="1:34" ht="9.7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5"/>
      <c r="AD36" s="5"/>
      <c r="AE36" s="5"/>
      <c r="AF36" s="5"/>
      <c r="AG36" s="5"/>
      <c r="AH36" s="5"/>
    </row>
    <row r="37" spans="1:34" ht="9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15"/>
      <c r="AD37" s="5"/>
      <c r="AE37" s="5"/>
      <c r="AF37" s="5"/>
      <c r="AG37" s="5"/>
      <c r="AH37" s="5"/>
    </row>
    <row r="38" spans="1:34" ht="9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15"/>
      <c r="AD38" s="5"/>
      <c r="AE38" s="5"/>
      <c r="AF38" s="5"/>
      <c r="AG38" s="5"/>
      <c r="AH38" s="5"/>
    </row>
    <row r="39" spans="1:3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15"/>
      <c r="AD39" s="5"/>
      <c r="AE39" s="5"/>
      <c r="AF39" s="5"/>
      <c r="AG39" s="5"/>
      <c r="AH39" s="5"/>
    </row>
    <row r="40" spans="1:34" ht="9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15"/>
      <c r="AD40" s="5"/>
      <c r="AE40" s="5"/>
      <c r="AF40" s="5"/>
      <c r="AG40" s="5"/>
      <c r="AH40" s="5"/>
    </row>
    <row r="41" spans="1:34" ht="9.7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5"/>
      <c r="AE41" s="5"/>
      <c r="AF41" s="5"/>
      <c r="AG41" s="5"/>
      <c r="AH41" s="5"/>
    </row>
    <row r="42" spans="1:34" ht="9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15"/>
      <c r="AD42" s="5"/>
      <c r="AE42" s="5"/>
      <c r="AF42" s="5"/>
      <c r="AG42" s="5"/>
      <c r="AH42" s="5"/>
    </row>
    <row r="43" spans="1:34" ht="9.7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5"/>
      <c r="AD43" s="5"/>
      <c r="AE43" s="5"/>
      <c r="AF43" s="5"/>
      <c r="AG43" s="5"/>
      <c r="AH43" s="5"/>
    </row>
    <row r="44" spans="1:34" ht="9.7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5"/>
      <c r="AD44" s="5"/>
      <c r="AE44" s="5"/>
      <c r="AF44" s="5"/>
      <c r="AG44" s="5"/>
      <c r="AH44" s="5"/>
    </row>
    <row r="45" spans="1:34" ht="9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15"/>
      <c r="AD45" s="5"/>
      <c r="AE45" s="5"/>
      <c r="AF45" s="5"/>
      <c r="AG45" s="5"/>
      <c r="AH45" s="5"/>
    </row>
    <row r="46" spans="1:34" ht="9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15"/>
      <c r="AD46" s="5"/>
      <c r="AE46" s="5"/>
      <c r="AF46" s="5"/>
      <c r="AG46" s="5"/>
      <c r="AH46" s="5"/>
    </row>
    <row r="47" spans="1:34" ht="9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15"/>
      <c r="AD47" s="5"/>
      <c r="AE47" s="5"/>
      <c r="AF47" s="5"/>
      <c r="AG47" s="5"/>
      <c r="AH47" s="5"/>
    </row>
    <row r="48" spans="1:34" ht="9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15"/>
      <c r="AD48" s="5"/>
      <c r="AE48" s="5"/>
      <c r="AF48" s="5"/>
      <c r="AG48" s="5"/>
      <c r="AH48" s="5"/>
    </row>
    <row r="49" spans="1:34" ht="9.7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5"/>
      <c r="AE49" s="5"/>
      <c r="AF49" s="5"/>
      <c r="AG49" s="5"/>
      <c r="AH49" s="5"/>
    </row>
    <row r="50" spans="1:34" ht="9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15"/>
      <c r="AD50" s="5"/>
      <c r="AE50" s="5"/>
      <c r="AF50" s="5"/>
      <c r="AG50" s="5"/>
      <c r="AH50" s="5"/>
    </row>
    <row r="51" spans="1:34" ht="9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15"/>
      <c r="AD51" s="5"/>
      <c r="AE51" s="5"/>
      <c r="AF51" s="5"/>
      <c r="AG51" s="5"/>
      <c r="AH51" s="5"/>
    </row>
    <row r="52" spans="1:34" ht="9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15"/>
      <c r="AD52" s="5"/>
      <c r="AE52" s="5"/>
      <c r="AF52" s="5"/>
      <c r="AG52" s="5"/>
      <c r="AH52" s="5"/>
    </row>
    <row r="53" spans="1:34" ht="9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15"/>
      <c r="AD53" s="5"/>
      <c r="AE53" s="5"/>
      <c r="AF53" s="5"/>
      <c r="AG53" s="5"/>
      <c r="AH53" s="5"/>
    </row>
    <row r="54" spans="1:34" ht="9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15"/>
      <c r="AD54" s="5"/>
      <c r="AE54" s="5"/>
      <c r="AF54" s="5"/>
      <c r="AG54" s="5"/>
      <c r="AH54" s="5"/>
    </row>
    <row r="55" spans="1:34" ht="9.7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5"/>
      <c r="AD55" s="5"/>
      <c r="AE55" s="5"/>
      <c r="AF55" s="5"/>
      <c r="AG55" s="5"/>
      <c r="AH55" s="5"/>
    </row>
    <row r="56" spans="1:34" ht="9.7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5"/>
      <c r="AD56" s="5"/>
      <c r="AE56" s="5"/>
      <c r="AF56" s="5"/>
      <c r="AG56" s="5"/>
      <c r="AH56" s="5"/>
    </row>
    <row r="57" spans="1:34" ht="9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15"/>
      <c r="AD57" s="5"/>
      <c r="AE57" s="5"/>
      <c r="AF57" s="5"/>
      <c r="AG57" s="5"/>
      <c r="AH57" s="5"/>
    </row>
    <row r="58" spans="1:34" ht="9.7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5"/>
      <c r="AD58" s="5"/>
      <c r="AE58" s="5"/>
      <c r="AF58" s="5"/>
      <c r="AG58" s="5"/>
      <c r="AH58" s="5"/>
    </row>
    <row r="59" spans="1:34" ht="9.7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5"/>
      <c r="AD59" s="5"/>
      <c r="AE59" s="5"/>
      <c r="AF59" s="5"/>
      <c r="AG59" s="5"/>
      <c r="AH59" s="5"/>
    </row>
    <row r="60" spans="1:34" ht="9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15"/>
      <c r="AD60" s="5"/>
      <c r="AE60" s="5"/>
      <c r="AF60" s="5"/>
      <c r="AG60" s="5"/>
      <c r="AH60" s="5"/>
    </row>
    <row r="61" spans="1:34" ht="9.7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5"/>
      <c r="AE61" s="5"/>
      <c r="AF61" s="5"/>
      <c r="AG61" s="5"/>
      <c r="AH61" s="5"/>
    </row>
    <row r="62" spans="1:34" ht="9.75" customHeight="1">
      <c r="A62" s="5"/>
      <c r="B62" s="1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15"/>
      <c r="AD62" s="5"/>
      <c r="AE62" s="5"/>
      <c r="AF62" s="5"/>
      <c r="AG62" s="5"/>
      <c r="AH62" s="5"/>
    </row>
    <row r="63" spans="1:34" ht="9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15"/>
      <c r="AD63" s="5"/>
      <c r="AE63" s="5"/>
      <c r="AF63" s="5"/>
      <c r="AG63" s="5"/>
      <c r="AH63" s="5"/>
    </row>
    <row r="64" spans="1:34" ht="9.7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5"/>
      <c r="AE64" s="5"/>
      <c r="AF64" s="5"/>
      <c r="AG64" s="5"/>
      <c r="AH64" s="5"/>
    </row>
    <row r="65" spans="1:34" ht="9.7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5"/>
      <c r="AE65" s="5"/>
      <c r="AF65" s="5"/>
      <c r="AG65" s="5"/>
      <c r="AH65" s="5"/>
    </row>
    <row r="66" spans="1:34" ht="9.7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5"/>
      <c r="AE66" s="5"/>
      <c r="AF66" s="5"/>
      <c r="AG66" s="5"/>
      <c r="AH66" s="5"/>
    </row>
    <row r="67" spans="1:34" ht="9.7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5"/>
      <c r="AE67" s="5"/>
      <c r="AF67" s="5"/>
      <c r="AG67" s="5"/>
      <c r="AH67" s="5"/>
    </row>
    <row r="68" spans="1:34" ht="9.75" customHeight="1">
      <c r="A68" s="5"/>
      <c r="B68" s="1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15"/>
      <c r="AD68" s="5"/>
      <c r="AE68" s="5"/>
      <c r="AF68" s="5"/>
      <c r="AG68" s="5"/>
      <c r="AH68" s="5"/>
    </row>
    <row r="69" spans="1:34" ht="9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15"/>
      <c r="AD69" s="5"/>
      <c r="AE69" s="5"/>
      <c r="AF69" s="5"/>
      <c r="AG69" s="5"/>
      <c r="AH69" s="5"/>
    </row>
    <row r="70" spans="1:34" ht="9.7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5"/>
      <c r="AE70" s="5"/>
      <c r="AF70" s="5"/>
      <c r="AG70" s="5"/>
      <c r="AH70" s="5"/>
    </row>
    <row r="71" spans="1:34" ht="9.7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5"/>
      <c r="AE71" s="5"/>
      <c r="AF71" s="5"/>
      <c r="AG71" s="5"/>
      <c r="AH71" s="5"/>
    </row>
    <row r="72" spans="1:34" ht="9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15"/>
      <c r="AD72" s="5"/>
      <c r="AE72" s="5"/>
      <c r="AF72" s="5"/>
      <c r="AG72" s="5"/>
      <c r="AH72" s="5"/>
    </row>
    <row r="73" spans="1:34" ht="9.7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5"/>
      <c r="AD73" s="5"/>
      <c r="AE73" s="5"/>
      <c r="AF73" s="5"/>
      <c r="AG73" s="5"/>
      <c r="AH73" s="5"/>
    </row>
    <row r="74" spans="1:34" ht="9.75" customHeight="1">
      <c r="A74" s="15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7"/>
      <c r="AD74" s="7"/>
      <c r="AE74" s="7"/>
      <c r="AF74" s="7"/>
      <c r="AG74" s="7"/>
      <c r="AH74" s="7"/>
    </row>
    <row r="75" spans="1:34" ht="9.75" customHeight="1">
      <c r="A75" s="6" t="str">
        <f>cosymbol</f>
        <v> NTES</v>
      </c>
      <c r="B75" s="5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16" t="str">
        <f>coname</f>
        <v>Narai  Thermal  Engineering  Services </v>
      </c>
    </row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</sheetData>
  <mergeCells count="4">
    <mergeCell ref="AC1:AH1"/>
    <mergeCell ref="AC2:AH2"/>
    <mergeCell ref="AE4:AF4"/>
    <mergeCell ref="A2:X4"/>
  </mergeCells>
  <printOptions/>
  <pageMargins left="0.7874015748031497" right="0" top="0.7874015748031497" bottom="0.3937007874015748" header="0.31496062992125984" footer="0.31496062992125984"/>
  <pageSetup horizontalDpi="1200" verticalDpi="12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NTES</cp:lastModifiedBy>
  <cp:lastPrinted>2019-05-23T07:36:49Z</cp:lastPrinted>
  <dcterms:created xsi:type="dcterms:W3CDTF">2003-02-24T17:06:01Z</dcterms:created>
  <dcterms:modified xsi:type="dcterms:W3CDTF">2019-06-09T07:34:41Z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